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225" windowWidth="15120" windowHeight="7890"/>
  </bookViews>
  <sheets>
    <sheet name="Форма 1" sheetId="3" r:id="rId1"/>
    <sheet name="Форма 4" sheetId="5" r:id="rId2"/>
    <sheet name="Лист1" sheetId="6" state="hidden" r:id="rId3"/>
    <sheet name="форма 5" sheetId="13" r:id="rId4"/>
  </sheets>
  <definedNames>
    <definedName name="_xlnm._FilterDatabase" localSheetId="0" hidden="1">'Форма 1'!$A$11:$S$35</definedName>
    <definedName name="_xlnm.Print_Titles" localSheetId="0">'Форма 1'!$10:$11</definedName>
    <definedName name="_xlnm.Print_Area" localSheetId="3">'форма 5'!$A$1:$S$22</definedName>
  </definedNames>
  <calcPr calcId="125725"/>
</workbook>
</file>

<file path=xl/calcChain.xml><?xml version="1.0" encoding="utf-8"?>
<calcChain xmlns="http://schemas.openxmlformats.org/spreadsheetml/2006/main">
  <c r="O12" i="3"/>
  <c r="M28"/>
  <c r="P28" s="1"/>
  <c r="Q28"/>
  <c r="M26"/>
  <c r="N26"/>
  <c r="Q26" s="1"/>
  <c r="O26"/>
  <c r="Q22"/>
  <c r="Q21"/>
  <c r="P22"/>
  <c r="P21"/>
  <c r="O13" i="5"/>
  <c r="O12"/>
  <c r="N13"/>
  <c r="N12"/>
  <c r="Q35" i="3"/>
  <c r="Q34"/>
  <c r="Q32"/>
  <c r="Q30"/>
  <c r="Q29"/>
  <c r="Q27"/>
  <c r="Q25"/>
  <c r="Q24"/>
  <c r="Q20"/>
  <c r="Q19"/>
  <c r="Q18"/>
  <c r="Q17"/>
  <c r="P35"/>
  <c r="P34"/>
  <c r="P32"/>
  <c r="P30"/>
  <c r="P29"/>
  <c r="P27"/>
  <c r="P25"/>
  <c r="P24"/>
  <c r="P20"/>
  <c r="P19"/>
  <c r="P18"/>
  <c r="P17"/>
  <c r="L26"/>
  <c r="N23"/>
  <c r="M23"/>
  <c r="O16"/>
  <c r="N16"/>
  <c r="M16"/>
  <c r="O33"/>
  <c r="O31" s="1"/>
  <c r="Q16" l="1"/>
  <c r="P23"/>
  <c r="P26"/>
  <c r="Q23"/>
  <c r="P16"/>
  <c r="M33" l="1"/>
  <c r="M15"/>
  <c r="M31" l="1"/>
  <c r="P31" s="1"/>
  <c r="P33"/>
  <c r="M14"/>
  <c r="M13" s="1"/>
  <c r="M12" l="1"/>
  <c r="O15"/>
  <c r="O14"/>
  <c r="N15"/>
  <c r="Q15" l="1"/>
  <c r="P15"/>
  <c r="O13"/>
  <c r="P14"/>
  <c r="N14"/>
  <c r="Q14" s="1"/>
  <c r="L33"/>
  <c r="L31" s="1"/>
  <c r="N33"/>
  <c r="Q33" s="1"/>
  <c r="L27"/>
  <c r="P13" l="1"/>
  <c r="N31"/>
  <c r="Q31" s="1"/>
  <c r="L16"/>
  <c r="L15" s="1"/>
  <c r="L23"/>
  <c r="P12" l="1"/>
  <c r="N13"/>
  <c r="N12" l="1"/>
  <c r="Q12" s="1"/>
  <c r="Q13"/>
  <c r="L14"/>
  <c r="L13" s="1"/>
  <c r="L12" s="1"/>
</calcChain>
</file>

<file path=xl/sharedStrings.xml><?xml version="1.0" encoding="utf-8"?>
<sst xmlns="http://schemas.openxmlformats.org/spreadsheetml/2006/main" count="252" uniqueCount="123">
  <si>
    <t>Код аналитической программной классификации</t>
  </si>
  <si>
    <t>ГП</t>
  </si>
  <si>
    <t>Пп</t>
  </si>
  <si>
    <t>ОМ</t>
  </si>
  <si>
    <t>М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</si>
  <si>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</si>
  <si>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</si>
  <si>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</si>
  <si>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Код главы</t>
  </si>
  <si>
    <t>Рз</t>
  </si>
  <si>
    <t>Пр</t>
  </si>
  <si>
    <t>ЦС</t>
  </si>
  <si>
    <t>ВР</t>
  </si>
  <si>
    <t>2016 год</t>
  </si>
  <si>
    <t>"Этносоциальное развитие и гармонизация межэтнических отношений"</t>
  </si>
  <si>
    <t>Министерство национальной политики Удмуртской Республики</t>
  </si>
  <si>
    <t>"Гармонизация межэтнических отношений, профилактика экстремизма и терроризма в Удмуртской Республике"</t>
  </si>
  <si>
    <t>всего</t>
  </si>
  <si>
    <t>Мероприятия в сфере гармонизации межэтнических отношений и профилактики экстремистских проявлений</t>
  </si>
  <si>
    <t>Проведение государственных, республиканских и национальных праздников</t>
  </si>
  <si>
    <t>Обеспечение межнационального мира и согласия, гармонизации межнациональных (межэтнических) отношений</t>
  </si>
  <si>
    <t>Субсидии бюджетному учреждению Удмуртской Республики "Дом Дружбы народов" на выполнение государственных работ</t>
  </si>
  <si>
    <t>Реализация государственной политики в сфере межнациональных отношений</t>
  </si>
  <si>
    <t>Поддержка общественных объединений национально-культурной направленности в реализации проектов, программ и проведении мероприятий по формированию и развитию установок толерантного поведения, обеспечению запросов граждан, связанных с их этнической принадлежностью</t>
  </si>
  <si>
    <t>"Сохранение и развитие языков народов Удмуртии"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</si>
  <si>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</si>
  <si>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"Создание условий для реализации государственной программы"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</si>
  <si>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</si>
  <si>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Уплата налога на имущество</t>
  </si>
  <si>
    <t>Уплата земельного налога</t>
  </si>
  <si>
    <t>01</t>
  </si>
  <si>
    <t>08</t>
  </si>
  <si>
    <t>02</t>
  </si>
  <si>
    <t>03</t>
  </si>
  <si>
    <t>06</t>
  </si>
  <si>
    <t>04</t>
  </si>
  <si>
    <t>08      01</t>
  </si>
  <si>
    <t>04        13</t>
  </si>
  <si>
    <t>13</t>
  </si>
  <si>
    <t xml:space="preserve">Реализация мероприятий по укреплению единства российской нации и этнокультурному развитию </t>
  </si>
  <si>
    <t>10102R5160</t>
  </si>
  <si>
    <t>10104R5160</t>
  </si>
  <si>
    <t>10202R5160</t>
  </si>
  <si>
    <t xml:space="preserve">2017 год </t>
  </si>
  <si>
    <t>240,520,630</t>
  </si>
  <si>
    <t>сводная  бюджетная роспись план на 1 января отчетного года</t>
  </si>
  <si>
    <t>сводная  бюджетная роспись на отчетную дату</t>
  </si>
  <si>
    <t>кассовое исполнение на отчетную дату</t>
  </si>
  <si>
    <t>к плану на 1 января отчетного года</t>
  </si>
  <si>
    <t>к плану на 30.06</t>
  </si>
  <si>
    <t>Кассовые расходы, в %</t>
  </si>
  <si>
    <t>Расходы бюджета Удмуртской Республики, тыс. рублей</t>
  </si>
  <si>
    <t>Наименование государственной программы:   «Этносоциальное развитие и гармонизация межэтнических отношений»</t>
  </si>
  <si>
    <t>Ответственный исполнитель:   Министерство национальной политики Удмуртской Республики</t>
  </si>
  <si>
    <t>Отчет об использовании бюджетных ассигнований бюджета Удмуртской Республики на реализацию государственнйо программы по состоянию на 30.06.2017 г.</t>
  </si>
  <si>
    <t>Наименование государственной услуги (работы)</t>
  </si>
  <si>
    <t>Наименование показателя, характеризующего объём услуги (работы)</t>
  </si>
  <si>
    <t>Единица измерения объёма государственной услуги (работы)</t>
  </si>
  <si>
    <t>Значение показателя объёма государственной услуги (работы)</t>
  </si>
  <si>
    <t>Расходы бюджета Удмуртской Республики на выполнение услуги (работы), тыс. рублей</t>
  </si>
  <si>
    <t>Кассовые расходы, %</t>
  </si>
  <si>
    <t>Наименование меры                                        государственного регулирования</t>
  </si>
  <si>
    <t>Показатель применения меры</t>
  </si>
  <si>
    <t>план</t>
  </si>
  <si>
    <t>факт</t>
  </si>
  <si>
    <t>сводная бюджетная роспись на 1 января  отчетного года</t>
  </si>
  <si>
    <t>сводная роспись на  отчетную дату</t>
  </si>
  <si>
    <t>кассовое исполнение</t>
  </si>
  <si>
    <t>к плану на отчетную дату</t>
  </si>
  <si>
    <t>Отчет о выполнении сводных показателей государственных заданий на оказание государственных услуг, выполнение государственных работ государственными учреждениями Удмуртской Республики по государственной программе по состоянию на 30.06.2017 г.</t>
  </si>
  <si>
    <t xml:space="preserve">Организация и проведение культурно-массовых мероприятий </t>
  </si>
  <si>
    <t>Количество проведенных  мероприятий</t>
  </si>
  <si>
    <t>Ведение информационных ресурсов и баз данных</t>
  </si>
  <si>
    <t>Количество записей</t>
  </si>
  <si>
    <t>240,244,630</t>
  </si>
  <si>
    <t>612,850,851</t>
  </si>
  <si>
    <t>шт</t>
  </si>
  <si>
    <t>09</t>
  </si>
  <si>
    <t>Организация и проведение культурно-массовых мероприятий</t>
  </si>
  <si>
    <t>240,242, 244,630, 632, 612</t>
  </si>
  <si>
    <t>240,244, 632,630, 520,521</t>
  </si>
  <si>
    <t>540,630, 632,612</t>
  </si>
  <si>
    <t>Разработка и реализация мер и действий, направленных на сохранение языковой самобытности народов Удмуртской Республики, функциональное развитие удмуртского языка как одного из государственных языков Удмуртской Республики</t>
  </si>
  <si>
    <t>Реализация установленных функций (полномочий) государственного органа</t>
  </si>
  <si>
    <t>120,121,122, 240,242,244, 850,852,853</t>
  </si>
  <si>
    <t>Наименование государственной программы:  «Этносоциальное развитие и гармонизация межэтнических отношений»</t>
  </si>
  <si>
    <t>Ответственный исполнитель:    Министерство национальной политики Удмуртской Республики</t>
  </si>
  <si>
    <t>№ п/п</t>
  </si>
  <si>
    <t>Наименование целевого показателя (индикатора)</t>
  </si>
  <si>
    <t>Единица измерения</t>
  </si>
  <si>
    <t>Значение целевого показателя (индикатора) в году, предшествующему отчетному</t>
  </si>
  <si>
    <t>Значения целевых показателей (индикаторов)</t>
  </si>
  <si>
    <t>Выполнение, % (п.п.)</t>
  </si>
  <si>
    <t>Обоснование отклонений значений целевого показателя (индикатора) на конец отчетного периода</t>
  </si>
  <si>
    <t>план на текущий год</t>
  </si>
  <si>
    <t>значение на конец отчетного года</t>
  </si>
  <si>
    <t xml:space="preserve">ГП </t>
  </si>
  <si>
    <t>10</t>
  </si>
  <si>
    <t>Государственная программа «Этносоциальное развитие и гармонизация межэтнических отношений»</t>
  </si>
  <si>
    <t>00</t>
  </si>
  <si>
    <t>1</t>
  </si>
  <si>
    <t>Доля граждан, положительно оценивающих состояние межнациональных отношений в Удмуртии</t>
  </si>
  <si>
    <t>%</t>
  </si>
  <si>
    <t>Оценка будет проведена по итогам за год</t>
  </si>
  <si>
    <t>2</t>
  </si>
  <si>
    <t xml:space="preserve">Численность участников проектов и мероприятий, реализуемых в рамках  государственной программы </t>
  </si>
  <si>
    <t>тыс. чел.</t>
  </si>
  <si>
    <t>Подпрограмма  «Гармонизация межэтнических отношений, профилактика экстремизма и терроризма в Удмуртской Республике»</t>
  </si>
  <si>
    <t>Уровень толерантности (гетерооценка)</t>
  </si>
  <si>
    <t>Уровень толерантного отношения к представителям другой нациолнальности (автооценка)</t>
  </si>
  <si>
    <t>3</t>
  </si>
  <si>
    <t xml:space="preserve">Доля государственных гражданских и муниципальных служащих, прошедших курсы повышения квалификации по вопросам национальных отношений и миграционной политике </t>
  </si>
  <si>
    <t>Подпрограмма  «Сохранение и развитие языков народов Удмуртии»</t>
  </si>
  <si>
    <t>Количество оцифрованных и размещенных в сети «Интернет» страниц полнотекстовой web-библиотеки на удмуртском языке</t>
  </si>
  <si>
    <t>тыс. стр.</t>
  </si>
  <si>
    <t>Количество воскресных школ и курсов изучения родного языка</t>
  </si>
  <si>
    <t>ед.</t>
  </si>
  <si>
    <t>Подпрограмма  «Создание условий для реализации государственной программы»</t>
  </si>
  <si>
    <t>Доля документов, имеющих нарушения по регламентированным срокам исполнения</t>
  </si>
  <si>
    <t>Уровень выполнения значений целевых показателей (индикаторов) государственной программы</t>
  </si>
  <si>
    <t>не менее 80</t>
  </si>
  <si>
    <t>-</t>
  </si>
  <si>
    <t>Отчет о достигнутых значениях целевых показателей (индикаторов) государственной программы  по состоянию на 30.06.2017 г.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</si>
</sst>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;[Red]0.00"/>
    <numFmt numFmtId="166" formatCode="0.0"/>
  </numFmts>
  <fonts count="2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 Udm"/>
      <family val="1"/>
      <charset val="204"/>
    </font>
    <font>
      <b/>
      <sz val="11"/>
      <name val="Times New Roman Udm"/>
      <family val="1"/>
      <charset val="204"/>
    </font>
    <font>
      <sz val="10"/>
      <name val="Times New Roman Udm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 Udm"/>
      <family val="1"/>
      <charset val="204"/>
    </font>
    <font>
      <b/>
      <sz val="11"/>
      <name val="Times New Roman Udm"/>
      <charset val="204"/>
    </font>
    <font>
      <b/>
      <sz val="10"/>
      <name val="Times New Roman Udm"/>
      <charset val="204"/>
    </font>
    <font>
      <sz val="10"/>
      <name val="Times New Roman Udm"/>
      <charset val="204"/>
    </font>
    <font>
      <b/>
      <u/>
      <sz val="10"/>
      <name val="Times New Roman Udm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 Udm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/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Fill="1"/>
    <xf numFmtId="0" fontId="12" fillId="0" borderId="5" xfId="0" applyFont="1" applyBorder="1" applyAlignment="1">
      <alignment horizontal="center" vertical="top" wrapText="1"/>
    </xf>
    <xf numFmtId="0" fontId="0" fillId="0" borderId="0" xfId="0" applyBorder="1"/>
    <xf numFmtId="0" fontId="16" fillId="0" borderId="0" xfId="0" applyFont="1" applyFill="1" applyBorder="1"/>
    <xf numFmtId="166" fontId="16" fillId="0" borderId="0" xfId="0" applyNumberFormat="1" applyFont="1" applyFill="1" applyBorder="1"/>
    <xf numFmtId="164" fontId="16" fillId="0" borderId="0" xfId="0" applyNumberFormat="1" applyFont="1" applyFill="1" applyBorder="1"/>
    <xf numFmtId="0" fontId="0" fillId="0" borderId="1" xfId="0" applyBorder="1"/>
    <xf numFmtId="0" fontId="1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4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 applyProtection="1">
      <alignment vertical="top" wrapText="1"/>
    </xf>
    <xf numFmtId="0" fontId="10" fillId="0" borderId="4" xfId="1" applyFont="1" applyFill="1" applyBorder="1" applyAlignment="1" applyProtection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166" fontId="11" fillId="0" borderId="1" xfId="0" applyNumberFormat="1" applyFont="1" applyFill="1" applyBorder="1" applyAlignment="1">
      <alignment horizontal="center" vertical="top"/>
    </xf>
    <xf numFmtId="166" fontId="11" fillId="0" borderId="1" xfId="0" applyNumberFormat="1" applyFont="1" applyFill="1" applyBorder="1" applyAlignment="1">
      <alignment horizontal="right" vertical="top"/>
    </xf>
    <xf numFmtId="166" fontId="11" fillId="0" borderId="5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166" fontId="17" fillId="0" borderId="1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1" fillId="0" borderId="1" xfId="0" applyFont="1" applyBorder="1" applyAlignment="1">
      <alignment horizontal="center" vertical="top"/>
    </xf>
    <xf numFmtId="0" fontId="16" fillId="0" borderId="1" xfId="0" applyFont="1" applyBorder="1"/>
    <xf numFmtId="0" fontId="13" fillId="0" borderId="1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wrapText="1"/>
    </xf>
    <xf numFmtId="166" fontId="11" fillId="2" borderId="1" xfId="0" applyNumberFormat="1" applyFont="1" applyFill="1" applyBorder="1" applyAlignment="1">
      <alignment horizontal="center" vertical="top"/>
    </xf>
    <xf numFmtId="0" fontId="19" fillId="0" borderId="0" xfId="0" applyFont="1"/>
    <xf numFmtId="0" fontId="0" fillId="2" borderId="0" xfId="0" applyFill="1"/>
    <xf numFmtId="166" fontId="11" fillId="2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65" fontId="11" fillId="0" borderId="5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 vertical="center" wrapText="1"/>
    </xf>
    <xf numFmtId="166" fontId="11" fillId="2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36"/>
  <sheetViews>
    <sheetView tabSelected="1" zoomScaleNormal="100" workbookViewId="0">
      <selection activeCell="O12" sqref="O12"/>
    </sheetView>
  </sheetViews>
  <sheetFormatPr defaultRowHeight="14.25"/>
  <cols>
    <col min="1" max="1" width="6.42578125" style="7" customWidth="1"/>
    <col min="2" max="2" width="5.28515625" style="7" customWidth="1"/>
    <col min="3" max="3" width="5.140625" style="7" customWidth="1"/>
    <col min="4" max="4" width="6.42578125" style="7" customWidth="1"/>
    <col min="5" max="5" width="57.140625" style="7" customWidth="1"/>
    <col min="6" max="6" width="26.5703125" style="7" hidden="1" customWidth="1"/>
    <col min="7" max="7" width="6.7109375" style="7" customWidth="1"/>
    <col min="8" max="8" width="7.42578125" style="7" customWidth="1"/>
    <col min="9" max="9" width="8.140625" style="7" customWidth="1"/>
    <col min="10" max="10" width="14.5703125" style="7" customWidth="1"/>
    <col min="11" max="11" width="14.42578125" style="7" customWidth="1"/>
    <col min="12" max="12" width="10.42578125" style="7" hidden="1" customWidth="1"/>
    <col min="13" max="13" width="13.42578125" style="7" customWidth="1"/>
    <col min="14" max="14" width="13.140625" style="7" customWidth="1"/>
    <col min="15" max="15" width="15.140625" style="7" customWidth="1"/>
    <col min="16" max="17" width="11.7109375" style="7" customWidth="1"/>
    <col min="18" max="16384" width="9.140625" style="7"/>
  </cols>
  <sheetData>
    <row r="1" spans="1:17" s="3" customForma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7" s="3" customForma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7" s="3" customForma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7" s="3" customForma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7" s="50" customFormat="1" ht="26.25" customHeight="1">
      <c r="A5" s="126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95"/>
      <c r="Q5" s="95"/>
    </row>
    <row r="6" spans="1:17" s="50" customFormat="1" ht="20.25" customHeight="1">
      <c r="A6" s="133" t="s">
        <v>52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95"/>
      <c r="Q6" s="95"/>
    </row>
    <row r="7" spans="1:17" s="50" customFormat="1" ht="21.75" customHeight="1">
      <c r="A7" s="127" t="s">
        <v>53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95"/>
      <c r="P7" s="95"/>
      <c r="Q7" s="95"/>
    </row>
    <row r="8" spans="1:17" s="3" customFormat="1">
      <c r="A8" s="6"/>
    </row>
    <row r="9" spans="1:17" s="1" customFormat="1" ht="15">
      <c r="A9" s="2"/>
    </row>
    <row r="10" spans="1:17" s="1" customFormat="1" ht="45" customHeight="1">
      <c r="A10" s="132" t="s">
        <v>0</v>
      </c>
      <c r="B10" s="132"/>
      <c r="C10" s="132"/>
      <c r="D10" s="132"/>
      <c r="E10" s="132" t="s">
        <v>5</v>
      </c>
      <c r="F10" s="132" t="s">
        <v>6</v>
      </c>
      <c r="G10" s="132" t="s">
        <v>7</v>
      </c>
      <c r="H10" s="132"/>
      <c r="I10" s="132"/>
      <c r="J10" s="132"/>
      <c r="K10" s="132"/>
      <c r="L10" s="8" t="s">
        <v>43</v>
      </c>
      <c r="M10" s="128" t="s">
        <v>51</v>
      </c>
      <c r="N10" s="129"/>
      <c r="O10" s="130"/>
      <c r="P10" s="124" t="s">
        <v>50</v>
      </c>
      <c r="Q10" s="125"/>
    </row>
    <row r="11" spans="1:17" s="1" customFormat="1" ht="83.25" customHeight="1">
      <c r="A11" s="28" t="s">
        <v>1</v>
      </c>
      <c r="B11" s="28" t="s">
        <v>2</v>
      </c>
      <c r="C11" s="28" t="s">
        <v>3</v>
      </c>
      <c r="D11" s="28" t="s">
        <v>4</v>
      </c>
      <c r="E11" s="132"/>
      <c r="F11" s="132"/>
      <c r="G11" s="28" t="s">
        <v>8</v>
      </c>
      <c r="H11" s="28" t="s">
        <v>9</v>
      </c>
      <c r="I11" s="28" t="s">
        <v>10</v>
      </c>
      <c r="J11" s="28" t="s">
        <v>11</v>
      </c>
      <c r="K11" s="28" t="s">
        <v>12</v>
      </c>
      <c r="L11" s="9" t="s">
        <v>13</v>
      </c>
      <c r="M11" s="29" t="s">
        <v>45</v>
      </c>
      <c r="N11" s="29" t="s">
        <v>46</v>
      </c>
      <c r="O11" s="29" t="s">
        <v>47</v>
      </c>
      <c r="P11" s="92" t="s">
        <v>48</v>
      </c>
      <c r="Q11" s="92" t="s">
        <v>49</v>
      </c>
    </row>
    <row r="12" spans="1:17" s="1" customFormat="1" ht="38.25" customHeight="1">
      <c r="A12" s="53">
        <v>10</v>
      </c>
      <c r="B12" s="53"/>
      <c r="C12" s="68"/>
      <c r="D12" s="68"/>
      <c r="E12" s="11" t="s">
        <v>14</v>
      </c>
      <c r="F12" s="93"/>
      <c r="G12" s="60">
        <v>852</v>
      </c>
      <c r="H12" s="60"/>
      <c r="I12" s="60"/>
      <c r="J12" s="18"/>
      <c r="K12" s="18"/>
      <c r="L12" s="24" t="e">
        <f>L13+#REF!+#REF!</f>
        <v>#REF!</v>
      </c>
      <c r="M12" s="27">
        <f>M13+M26+M31</f>
        <v>59479.1</v>
      </c>
      <c r="N12" s="27">
        <f>N13+N26+N31</f>
        <v>59479.1</v>
      </c>
      <c r="O12" s="27">
        <f>O13+O26+O31</f>
        <v>29532.03</v>
      </c>
      <c r="P12" s="73">
        <f>O12/M12*100</f>
        <v>49.651104337489976</v>
      </c>
      <c r="Q12" s="72">
        <f>O12/N12*100</f>
        <v>49.651104337489976</v>
      </c>
    </row>
    <row r="13" spans="1:17" s="1" customFormat="1" ht="33" customHeight="1">
      <c r="A13" s="53">
        <v>10</v>
      </c>
      <c r="B13" s="53">
        <v>1</v>
      </c>
      <c r="C13" s="68"/>
      <c r="D13" s="68"/>
      <c r="E13" s="54" t="s">
        <v>16</v>
      </c>
      <c r="F13" s="23" t="s">
        <v>17</v>
      </c>
      <c r="G13" s="60">
        <v>852</v>
      </c>
      <c r="H13" s="60"/>
      <c r="I13" s="60"/>
      <c r="J13" s="18"/>
      <c r="K13" s="18"/>
      <c r="L13" s="24" t="e">
        <f>L14</f>
        <v>#REF!</v>
      </c>
      <c r="M13" s="27">
        <f>M14</f>
        <v>43497.9</v>
      </c>
      <c r="N13" s="27">
        <f>N14</f>
        <v>43497.9</v>
      </c>
      <c r="O13" s="27">
        <f>O14</f>
        <v>21799.8</v>
      </c>
      <c r="P13" s="73">
        <f t="shared" ref="P13:P35" si="0">O13/M13*100</f>
        <v>50.116902195278392</v>
      </c>
      <c r="Q13" s="72">
        <f t="shared" ref="Q13:Q35" si="1">O13/N13*100</f>
        <v>50.116902195278392</v>
      </c>
    </row>
    <row r="14" spans="1:17" s="1" customFormat="1" ht="44.25" hidden="1" customHeight="1">
      <c r="A14" s="69"/>
      <c r="B14" s="69"/>
      <c r="C14" s="70"/>
      <c r="D14" s="81"/>
      <c r="E14" s="55"/>
      <c r="F14" s="11" t="s">
        <v>15</v>
      </c>
      <c r="G14" s="60">
        <v>852</v>
      </c>
      <c r="H14" s="60"/>
      <c r="I14" s="60"/>
      <c r="J14" s="18"/>
      <c r="K14" s="18"/>
      <c r="L14" s="24" t="e">
        <f>#REF!+#REF!</f>
        <v>#REF!</v>
      </c>
      <c r="M14" s="27">
        <f>M16+M20+M23</f>
        <v>43497.9</v>
      </c>
      <c r="N14" s="27">
        <f>N16+N20+N23</f>
        <v>43497.9</v>
      </c>
      <c r="O14" s="27">
        <f>O16+O23+O20</f>
        <v>21799.8</v>
      </c>
      <c r="P14" s="71">
        <f t="shared" si="0"/>
        <v>50.116902195278392</v>
      </c>
      <c r="Q14" s="71">
        <f t="shared" si="1"/>
        <v>50.116902195278392</v>
      </c>
    </row>
    <row r="15" spans="1:17" s="1" customFormat="1" ht="47.25" hidden="1" customHeight="1">
      <c r="A15" s="53">
        <v>10</v>
      </c>
      <c r="B15" s="53">
        <v>1</v>
      </c>
      <c r="C15" s="68" t="s">
        <v>32</v>
      </c>
      <c r="D15" s="82"/>
      <c r="E15" s="11" t="s">
        <v>18</v>
      </c>
      <c r="F15" s="11" t="s">
        <v>15</v>
      </c>
      <c r="G15" s="60">
        <v>852</v>
      </c>
      <c r="H15" s="60"/>
      <c r="I15" s="60"/>
      <c r="J15" s="18"/>
      <c r="K15" s="18"/>
      <c r="L15" s="24" t="e">
        <f>L16+#REF!</f>
        <v>#REF!</v>
      </c>
      <c r="M15" s="27">
        <f>M16</f>
        <v>9195</v>
      </c>
      <c r="N15" s="27">
        <f>N16</f>
        <v>9195</v>
      </c>
      <c r="O15" s="27">
        <f>O16</f>
        <v>5135</v>
      </c>
      <c r="P15" s="71">
        <f t="shared" si="0"/>
        <v>55.845568243610657</v>
      </c>
      <c r="Q15" s="71">
        <f t="shared" si="1"/>
        <v>55.845568243610657</v>
      </c>
    </row>
    <row r="16" spans="1:17" s="1" customFormat="1" ht="39.75" customHeight="1">
      <c r="A16" s="12">
        <v>10</v>
      </c>
      <c r="B16" s="12">
        <v>1</v>
      </c>
      <c r="C16" s="13" t="s">
        <v>32</v>
      </c>
      <c r="D16" s="13"/>
      <c r="E16" s="11" t="s">
        <v>18</v>
      </c>
      <c r="F16" s="94"/>
      <c r="G16" s="60">
        <v>852</v>
      </c>
      <c r="H16" s="61" t="s">
        <v>30</v>
      </c>
      <c r="I16" s="60">
        <v>13</v>
      </c>
      <c r="J16" s="18">
        <v>1010200000</v>
      </c>
      <c r="K16" s="18"/>
      <c r="L16" s="24" t="e">
        <f>L17+L18+#REF!</f>
        <v>#REF!</v>
      </c>
      <c r="M16" s="27">
        <f>M17+M18+M19</f>
        <v>9195</v>
      </c>
      <c r="N16" s="27">
        <f>N17+N18+N19</f>
        <v>9195</v>
      </c>
      <c r="O16" s="27">
        <f>O17+O18+O19</f>
        <v>5135</v>
      </c>
      <c r="P16" s="72">
        <f t="shared" si="0"/>
        <v>55.845568243610657</v>
      </c>
      <c r="Q16" s="72">
        <f t="shared" si="1"/>
        <v>55.845568243610657</v>
      </c>
    </row>
    <row r="17" spans="1:17" s="1" customFormat="1" ht="39" customHeight="1">
      <c r="A17" s="17">
        <v>10</v>
      </c>
      <c r="B17" s="17">
        <v>1</v>
      </c>
      <c r="C17" s="19" t="s">
        <v>32</v>
      </c>
      <c r="D17" s="19" t="s">
        <v>30</v>
      </c>
      <c r="E17" s="25" t="s">
        <v>19</v>
      </c>
      <c r="F17" s="25" t="s">
        <v>15</v>
      </c>
      <c r="G17" s="63">
        <v>852</v>
      </c>
      <c r="H17" s="62" t="s">
        <v>30</v>
      </c>
      <c r="I17" s="63">
        <v>13</v>
      </c>
      <c r="J17" s="58">
        <v>1010200450</v>
      </c>
      <c r="K17" s="28" t="s">
        <v>81</v>
      </c>
      <c r="L17" s="56">
        <v>4514</v>
      </c>
      <c r="M17" s="52">
        <v>4200</v>
      </c>
      <c r="N17" s="52">
        <v>4200</v>
      </c>
      <c r="O17" s="26">
        <v>2900</v>
      </c>
      <c r="P17" s="71">
        <f t="shared" si="0"/>
        <v>69.047619047619051</v>
      </c>
      <c r="Q17" s="71">
        <f t="shared" si="1"/>
        <v>69.047619047619051</v>
      </c>
    </row>
    <row r="18" spans="1:17" s="1" customFormat="1" ht="46.5" customHeight="1">
      <c r="A18" s="17">
        <v>10</v>
      </c>
      <c r="B18" s="17">
        <v>1</v>
      </c>
      <c r="C18" s="19" t="s">
        <v>32</v>
      </c>
      <c r="D18" s="19" t="s">
        <v>32</v>
      </c>
      <c r="E18" s="25" t="s">
        <v>20</v>
      </c>
      <c r="F18" s="25" t="s">
        <v>15</v>
      </c>
      <c r="G18" s="63">
        <v>852</v>
      </c>
      <c r="H18" s="62" t="s">
        <v>30</v>
      </c>
      <c r="I18" s="63">
        <v>13</v>
      </c>
      <c r="J18" s="28">
        <v>1010205330</v>
      </c>
      <c r="K18" s="28" t="s">
        <v>80</v>
      </c>
      <c r="L18" s="56">
        <v>1445</v>
      </c>
      <c r="M18" s="52">
        <v>1200</v>
      </c>
      <c r="N18" s="52">
        <v>1200</v>
      </c>
      <c r="O18" s="26">
        <v>0</v>
      </c>
      <c r="P18" s="71">
        <f t="shared" si="0"/>
        <v>0</v>
      </c>
      <c r="Q18" s="71">
        <f t="shared" si="1"/>
        <v>0</v>
      </c>
    </row>
    <row r="19" spans="1:17" s="1" customFormat="1" ht="31.5" customHeight="1">
      <c r="A19" s="17">
        <v>10</v>
      </c>
      <c r="B19" s="17">
        <v>1</v>
      </c>
      <c r="C19" s="19" t="s">
        <v>32</v>
      </c>
      <c r="D19" s="19" t="s">
        <v>35</v>
      </c>
      <c r="E19" s="25" t="s">
        <v>39</v>
      </c>
      <c r="F19" s="51"/>
      <c r="G19" s="63">
        <v>852</v>
      </c>
      <c r="H19" s="62" t="s">
        <v>30</v>
      </c>
      <c r="I19" s="63">
        <v>13</v>
      </c>
      <c r="J19" s="17" t="s">
        <v>40</v>
      </c>
      <c r="K19" s="28" t="s">
        <v>74</v>
      </c>
      <c r="L19" s="24"/>
      <c r="M19" s="26">
        <v>3795</v>
      </c>
      <c r="N19" s="26">
        <v>3795</v>
      </c>
      <c r="O19" s="26">
        <v>2235</v>
      </c>
      <c r="P19" s="71">
        <f t="shared" si="0"/>
        <v>58.89328063241107</v>
      </c>
      <c r="Q19" s="71">
        <f t="shared" si="1"/>
        <v>58.89328063241107</v>
      </c>
    </row>
    <row r="20" spans="1:17" s="1" customFormat="1" ht="41.25" customHeight="1">
      <c r="A20" s="53">
        <v>10</v>
      </c>
      <c r="B20" s="53">
        <v>1</v>
      </c>
      <c r="C20" s="68" t="s">
        <v>33</v>
      </c>
      <c r="D20" s="68"/>
      <c r="E20" s="11" t="s">
        <v>21</v>
      </c>
      <c r="F20" s="11" t="s">
        <v>15</v>
      </c>
      <c r="G20" s="67">
        <v>852</v>
      </c>
      <c r="H20" s="64" t="s">
        <v>31</v>
      </c>
      <c r="I20" s="64" t="s">
        <v>30</v>
      </c>
      <c r="J20" s="18">
        <v>1010300000</v>
      </c>
      <c r="K20" s="53">
        <v>611</v>
      </c>
      <c r="L20" s="56">
        <v>30039.16</v>
      </c>
      <c r="M20" s="57">
        <v>28627</v>
      </c>
      <c r="N20" s="57">
        <v>28627</v>
      </c>
      <c r="O20" s="27">
        <v>14384.8</v>
      </c>
      <c r="P20" s="72">
        <f t="shared" si="0"/>
        <v>50.249065567471263</v>
      </c>
      <c r="Q20" s="72">
        <f t="shared" si="1"/>
        <v>50.249065567471263</v>
      </c>
    </row>
    <row r="21" spans="1:17" s="1" customFormat="1" ht="41.25" customHeight="1">
      <c r="A21" s="83">
        <v>10</v>
      </c>
      <c r="B21" s="83">
        <v>1</v>
      </c>
      <c r="C21" s="84" t="s">
        <v>33</v>
      </c>
      <c r="D21" s="84" t="s">
        <v>31</v>
      </c>
      <c r="E21" s="85" t="s">
        <v>78</v>
      </c>
      <c r="F21" s="85"/>
      <c r="G21" s="86">
        <v>852</v>
      </c>
      <c r="H21" s="87" t="s">
        <v>31</v>
      </c>
      <c r="I21" s="87" t="s">
        <v>30</v>
      </c>
      <c r="J21" s="88">
        <v>1010306770</v>
      </c>
      <c r="K21" s="83">
        <v>611</v>
      </c>
      <c r="L21" s="56"/>
      <c r="M21" s="26">
        <v>24087</v>
      </c>
      <c r="N21" s="26">
        <v>24087</v>
      </c>
      <c r="O21" s="26">
        <v>12104.8</v>
      </c>
      <c r="P21" s="89">
        <f t="shared" si="0"/>
        <v>50.254494125461868</v>
      </c>
      <c r="Q21" s="89">
        <f t="shared" si="1"/>
        <v>50.254494125461868</v>
      </c>
    </row>
    <row r="22" spans="1:17" s="1" customFormat="1" ht="41.25" customHeight="1">
      <c r="A22" s="83">
        <v>10</v>
      </c>
      <c r="B22" s="83">
        <v>1</v>
      </c>
      <c r="C22" s="84" t="s">
        <v>33</v>
      </c>
      <c r="D22" s="84" t="s">
        <v>77</v>
      </c>
      <c r="E22" s="85" t="s">
        <v>72</v>
      </c>
      <c r="F22" s="85"/>
      <c r="G22" s="86">
        <v>852</v>
      </c>
      <c r="H22" s="87" t="s">
        <v>31</v>
      </c>
      <c r="I22" s="87" t="s">
        <v>30</v>
      </c>
      <c r="J22" s="88">
        <v>1010306770</v>
      </c>
      <c r="K22" s="83">
        <v>611</v>
      </c>
      <c r="L22" s="56"/>
      <c r="M22" s="26">
        <v>4540</v>
      </c>
      <c r="N22" s="26">
        <v>4540</v>
      </c>
      <c r="O22" s="26">
        <v>2280</v>
      </c>
      <c r="P22" s="89">
        <f t="shared" si="0"/>
        <v>50.220264317180622</v>
      </c>
      <c r="Q22" s="89">
        <f t="shared" si="1"/>
        <v>50.220264317180622</v>
      </c>
    </row>
    <row r="23" spans="1:17" s="1" customFormat="1" ht="33" customHeight="1">
      <c r="A23" s="18">
        <v>10</v>
      </c>
      <c r="B23" s="18">
        <v>1</v>
      </c>
      <c r="C23" s="21" t="s">
        <v>35</v>
      </c>
      <c r="D23" s="21"/>
      <c r="E23" s="23" t="s">
        <v>22</v>
      </c>
      <c r="F23" s="23" t="s">
        <v>15</v>
      </c>
      <c r="G23" s="60">
        <v>852</v>
      </c>
      <c r="H23" s="61" t="s">
        <v>30</v>
      </c>
      <c r="I23" s="61" t="s">
        <v>38</v>
      </c>
      <c r="J23" s="18">
        <v>1010400000</v>
      </c>
      <c r="K23" s="18"/>
      <c r="L23" s="24" t="e">
        <f>L24+#REF!</f>
        <v>#REF!</v>
      </c>
      <c r="M23" s="27">
        <f>M24+M25</f>
        <v>5675.9</v>
      </c>
      <c r="N23" s="27">
        <f t="shared" ref="N23" si="2">N24+N25</f>
        <v>5675.9</v>
      </c>
      <c r="O23" s="27">
        <v>2280</v>
      </c>
      <c r="P23" s="72">
        <f t="shared" si="0"/>
        <v>40.169840906287988</v>
      </c>
      <c r="Q23" s="72">
        <f t="shared" si="1"/>
        <v>40.169840906287988</v>
      </c>
    </row>
    <row r="24" spans="1:17" s="1" customFormat="1" ht="69.75" customHeight="1">
      <c r="A24" s="17">
        <v>10</v>
      </c>
      <c r="B24" s="17">
        <v>1</v>
      </c>
      <c r="C24" s="19" t="s">
        <v>35</v>
      </c>
      <c r="D24" s="19">
        <v>1</v>
      </c>
      <c r="E24" s="25" t="s">
        <v>23</v>
      </c>
      <c r="F24" s="25" t="s">
        <v>15</v>
      </c>
      <c r="G24" s="63">
        <v>852</v>
      </c>
      <c r="H24" s="62" t="s">
        <v>30</v>
      </c>
      <c r="I24" s="63">
        <v>13</v>
      </c>
      <c r="J24" s="17">
        <v>1010400500</v>
      </c>
      <c r="K24" s="28" t="s">
        <v>79</v>
      </c>
      <c r="L24" s="56">
        <v>3234.8</v>
      </c>
      <c r="M24" s="52">
        <v>2675.9</v>
      </c>
      <c r="N24" s="52">
        <v>2675.9</v>
      </c>
      <c r="O24" s="26">
        <v>993.1</v>
      </c>
      <c r="P24" s="71">
        <f t="shared" si="0"/>
        <v>37.112747113120818</v>
      </c>
      <c r="Q24" s="71">
        <f t="shared" si="1"/>
        <v>37.112747113120818</v>
      </c>
    </row>
    <row r="25" spans="1:17" s="1" customFormat="1" ht="25.5" customHeight="1">
      <c r="A25" s="17">
        <v>10</v>
      </c>
      <c r="B25" s="17">
        <v>1</v>
      </c>
      <c r="C25" s="19" t="s">
        <v>35</v>
      </c>
      <c r="D25" s="19">
        <v>3</v>
      </c>
      <c r="E25" s="25" t="s">
        <v>39</v>
      </c>
      <c r="F25" s="51"/>
      <c r="G25" s="63">
        <v>852</v>
      </c>
      <c r="H25" s="62" t="s">
        <v>30</v>
      </c>
      <c r="I25" s="63">
        <v>13</v>
      </c>
      <c r="J25" s="17" t="s">
        <v>41</v>
      </c>
      <c r="K25" s="28">
        <v>630.63199999999995</v>
      </c>
      <c r="L25" s="24"/>
      <c r="M25" s="26">
        <v>3000</v>
      </c>
      <c r="N25" s="26">
        <v>3000</v>
      </c>
      <c r="O25" s="26">
        <v>3000</v>
      </c>
      <c r="P25" s="71">
        <f t="shared" si="0"/>
        <v>100</v>
      </c>
      <c r="Q25" s="71">
        <f t="shared" si="1"/>
        <v>100</v>
      </c>
    </row>
    <row r="26" spans="1:17" s="1" customFormat="1" ht="28.5" customHeight="1">
      <c r="A26" s="53">
        <v>10</v>
      </c>
      <c r="B26" s="53">
        <v>2</v>
      </c>
      <c r="C26" s="68"/>
      <c r="D26" s="68"/>
      <c r="E26" s="54" t="s">
        <v>24</v>
      </c>
      <c r="F26" s="25" t="s">
        <v>15</v>
      </c>
      <c r="G26" s="65">
        <v>852</v>
      </c>
      <c r="H26" s="65"/>
      <c r="I26" s="65"/>
      <c r="J26" s="28"/>
      <c r="K26" s="28"/>
      <c r="L26" s="24" t="e">
        <f>L29+#REF!</f>
        <v>#REF!</v>
      </c>
      <c r="M26" s="27">
        <f>M29+M30</f>
        <v>2525.6</v>
      </c>
      <c r="N26" s="27">
        <f>N29+N30</f>
        <v>2525.6</v>
      </c>
      <c r="O26" s="27">
        <f>O29+O30</f>
        <v>1099.73</v>
      </c>
      <c r="P26" s="72">
        <f t="shared" si="0"/>
        <v>43.5433164396579</v>
      </c>
      <c r="Q26" s="72">
        <f t="shared" si="1"/>
        <v>43.5433164396579</v>
      </c>
    </row>
    <row r="27" spans="1:17" s="1" customFormat="1" ht="32.25" hidden="1" customHeight="1">
      <c r="A27" s="17">
        <v>10</v>
      </c>
      <c r="B27" s="17">
        <v>2</v>
      </c>
      <c r="C27" s="19" t="s">
        <v>32</v>
      </c>
      <c r="D27" s="19">
        <v>1</v>
      </c>
      <c r="E27" s="25" t="s">
        <v>25</v>
      </c>
      <c r="F27" s="22" t="s">
        <v>17</v>
      </c>
      <c r="G27" s="65"/>
      <c r="H27" s="65"/>
      <c r="I27" s="65"/>
      <c r="J27" s="28"/>
      <c r="K27" s="28"/>
      <c r="L27" s="24" t="e">
        <f>L29+#REF!</f>
        <v>#REF!</v>
      </c>
      <c r="M27" s="26">
        <v>2120</v>
      </c>
      <c r="N27" s="26">
        <v>2120</v>
      </c>
      <c r="O27" s="14"/>
      <c r="P27" s="71">
        <f t="shared" si="0"/>
        <v>0</v>
      </c>
      <c r="Q27" s="71">
        <f t="shared" si="1"/>
        <v>0</v>
      </c>
    </row>
    <row r="28" spans="1:17" s="1" customFormat="1" ht="59.25" customHeight="1">
      <c r="A28" s="17">
        <v>10</v>
      </c>
      <c r="B28" s="17">
        <v>2</v>
      </c>
      <c r="C28" s="19" t="s">
        <v>32</v>
      </c>
      <c r="D28" s="19"/>
      <c r="E28" s="25" t="s">
        <v>25</v>
      </c>
      <c r="F28" s="25"/>
      <c r="G28" s="63">
        <v>852</v>
      </c>
      <c r="H28" s="62" t="s">
        <v>30</v>
      </c>
      <c r="I28" s="63">
        <v>13</v>
      </c>
      <c r="J28" s="17">
        <v>1020200000</v>
      </c>
      <c r="K28" s="28"/>
      <c r="L28" s="90"/>
      <c r="M28" s="91">
        <f>2525.6</f>
        <v>2525.6</v>
      </c>
      <c r="N28" s="91">
        <v>2525.6</v>
      </c>
      <c r="O28" s="91">
        <v>1099.73</v>
      </c>
      <c r="P28" s="89">
        <f t="shared" ref="P28" si="3">O28/M28*100</f>
        <v>43.5433164396579</v>
      </c>
      <c r="Q28" s="89">
        <f t="shared" ref="Q28" si="4">O28/N28*100</f>
        <v>43.5433164396579</v>
      </c>
    </row>
    <row r="29" spans="1:17" s="1" customFormat="1" ht="66" customHeight="1">
      <c r="A29" s="17">
        <v>10</v>
      </c>
      <c r="B29" s="17">
        <v>2</v>
      </c>
      <c r="C29" s="19" t="s">
        <v>32</v>
      </c>
      <c r="D29" s="19" t="s">
        <v>30</v>
      </c>
      <c r="E29" s="25" t="s">
        <v>82</v>
      </c>
      <c r="F29" s="25" t="s">
        <v>15</v>
      </c>
      <c r="G29" s="63">
        <v>852</v>
      </c>
      <c r="H29" s="62" t="s">
        <v>30</v>
      </c>
      <c r="I29" s="63">
        <v>13</v>
      </c>
      <c r="J29" s="59">
        <v>1020204910</v>
      </c>
      <c r="K29" s="28" t="s">
        <v>44</v>
      </c>
      <c r="L29" s="56">
        <v>1976.2</v>
      </c>
      <c r="M29" s="52">
        <v>2120</v>
      </c>
      <c r="N29" s="52">
        <v>2120</v>
      </c>
      <c r="O29" s="14">
        <v>1041.1500000000001</v>
      </c>
      <c r="P29" s="71">
        <f t="shared" si="0"/>
        <v>49.110849056603776</v>
      </c>
      <c r="Q29" s="71">
        <f t="shared" si="1"/>
        <v>49.110849056603776</v>
      </c>
    </row>
    <row r="30" spans="1:17" s="1" customFormat="1" ht="35.25" customHeight="1">
      <c r="A30" s="17">
        <v>10</v>
      </c>
      <c r="B30" s="17">
        <v>2</v>
      </c>
      <c r="C30" s="19" t="s">
        <v>32</v>
      </c>
      <c r="D30" s="19" t="s">
        <v>32</v>
      </c>
      <c r="E30" s="25" t="s">
        <v>39</v>
      </c>
      <c r="F30" s="51"/>
      <c r="G30" s="65">
        <v>852</v>
      </c>
      <c r="H30" s="66" t="s">
        <v>30</v>
      </c>
      <c r="I30" s="65">
        <v>13</v>
      </c>
      <c r="J30" s="4" t="s">
        <v>42</v>
      </c>
      <c r="K30" s="5">
        <v>240.244</v>
      </c>
      <c r="L30" s="24"/>
      <c r="M30" s="26">
        <v>405.6</v>
      </c>
      <c r="N30" s="26">
        <v>405.6</v>
      </c>
      <c r="O30" s="14">
        <v>58.58</v>
      </c>
      <c r="P30" s="71">
        <f t="shared" si="0"/>
        <v>14.442800788954635</v>
      </c>
      <c r="Q30" s="71">
        <f t="shared" si="1"/>
        <v>14.442800788954635</v>
      </c>
    </row>
    <row r="31" spans="1:17" s="1" customFormat="1" ht="42.75" customHeight="1">
      <c r="A31" s="53">
        <v>10</v>
      </c>
      <c r="B31" s="53">
        <v>3</v>
      </c>
      <c r="C31" s="68"/>
      <c r="D31" s="68"/>
      <c r="E31" s="54" t="s">
        <v>26</v>
      </c>
      <c r="F31" s="23" t="s">
        <v>15</v>
      </c>
      <c r="G31" s="60">
        <v>852</v>
      </c>
      <c r="H31" s="61"/>
      <c r="I31" s="60"/>
      <c r="J31" s="18"/>
      <c r="K31" s="18"/>
      <c r="L31" s="10">
        <f>L32+L33</f>
        <v>40647.5</v>
      </c>
      <c r="M31" s="27">
        <f>M32+M33</f>
        <v>13455.6</v>
      </c>
      <c r="N31" s="27">
        <f>N32+N33</f>
        <v>13455.6</v>
      </c>
      <c r="O31" s="27">
        <f>O32+O33</f>
        <v>6632.5</v>
      </c>
      <c r="P31" s="72">
        <f t="shared" si="0"/>
        <v>49.291744701090998</v>
      </c>
      <c r="Q31" s="72">
        <f t="shared" si="1"/>
        <v>49.291744701090998</v>
      </c>
    </row>
    <row r="32" spans="1:17" s="1" customFormat="1" ht="45.75" customHeight="1">
      <c r="A32" s="17">
        <v>10</v>
      </c>
      <c r="B32" s="17">
        <v>3</v>
      </c>
      <c r="C32" s="19" t="s">
        <v>30</v>
      </c>
      <c r="D32" s="19"/>
      <c r="E32" s="25" t="s">
        <v>83</v>
      </c>
      <c r="F32" s="25" t="s">
        <v>15</v>
      </c>
      <c r="G32" s="63">
        <v>852</v>
      </c>
      <c r="H32" s="62" t="s">
        <v>30</v>
      </c>
      <c r="I32" s="63">
        <v>13</v>
      </c>
      <c r="J32" s="17">
        <v>1030100000</v>
      </c>
      <c r="K32" s="28" t="s">
        <v>84</v>
      </c>
      <c r="L32" s="56">
        <v>12881.3</v>
      </c>
      <c r="M32" s="52">
        <v>12917.6</v>
      </c>
      <c r="N32" s="52">
        <v>12917.6</v>
      </c>
      <c r="O32" s="14">
        <v>6364</v>
      </c>
      <c r="P32" s="71">
        <f t="shared" si="0"/>
        <v>49.266117545054804</v>
      </c>
      <c r="Q32" s="71">
        <f t="shared" si="1"/>
        <v>49.266117545054804</v>
      </c>
    </row>
    <row r="33" spans="1:17" s="1" customFormat="1" ht="47.25" customHeight="1">
      <c r="A33" s="28">
        <v>10</v>
      </c>
      <c r="B33" s="28">
        <v>3</v>
      </c>
      <c r="C33" s="20" t="s">
        <v>34</v>
      </c>
      <c r="D33" s="20"/>
      <c r="E33" s="22" t="s">
        <v>27</v>
      </c>
      <c r="F33" s="22" t="s">
        <v>15</v>
      </c>
      <c r="G33" s="65">
        <v>852</v>
      </c>
      <c r="H33" s="65"/>
      <c r="I33" s="65"/>
      <c r="J33" s="28">
        <v>1030600000</v>
      </c>
      <c r="K33" s="28"/>
      <c r="L33" s="24">
        <f>L34+L35</f>
        <v>27766.2</v>
      </c>
      <c r="M33" s="26">
        <f>M34+M35</f>
        <v>538</v>
      </c>
      <c r="N33" s="26">
        <f>N34+N35</f>
        <v>538</v>
      </c>
      <c r="O33" s="26">
        <f>O34+O35</f>
        <v>268.5</v>
      </c>
      <c r="P33" s="71">
        <f t="shared" si="0"/>
        <v>49.907063197026027</v>
      </c>
      <c r="Q33" s="71">
        <f t="shared" si="1"/>
        <v>49.907063197026027</v>
      </c>
    </row>
    <row r="34" spans="1:17" s="1" customFormat="1" ht="35.25" hidden="1" customHeight="1">
      <c r="A34" s="28">
        <v>10</v>
      </c>
      <c r="B34" s="28">
        <v>3</v>
      </c>
      <c r="C34" s="20" t="s">
        <v>34</v>
      </c>
      <c r="D34" s="20">
        <v>1</v>
      </c>
      <c r="E34" s="22" t="s">
        <v>28</v>
      </c>
      <c r="F34" s="22" t="s">
        <v>15</v>
      </c>
      <c r="G34" s="65">
        <v>852</v>
      </c>
      <c r="H34" s="66" t="s">
        <v>36</v>
      </c>
      <c r="I34" s="66" t="s">
        <v>37</v>
      </c>
      <c r="J34" s="28">
        <v>1030600620</v>
      </c>
      <c r="K34" s="28" t="s">
        <v>75</v>
      </c>
      <c r="L34" s="15">
        <v>26716.9</v>
      </c>
      <c r="M34" s="16">
        <v>0</v>
      </c>
      <c r="N34" s="16">
        <v>0</v>
      </c>
      <c r="O34" s="14"/>
      <c r="P34" s="71" t="e">
        <f t="shared" si="0"/>
        <v>#DIV/0!</v>
      </c>
      <c r="Q34" s="71" t="e">
        <f t="shared" si="1"/>
        <v>#DIV/0!</v>
      </c>
    </row>
    <row r="35" spans="1:17" s="1" customFormat="1" ht="33" customHeight="1">
      <c r="A35" s="28">
        <v>10</v>
      </c>
      <c r="B35" s="28">
        <v>3</v>
      </c>
      <c r="C35" s="20" t="s">
        <v>34</v>
      </c>
      <c r="D35" s="20">
        <v>2</v>
      </c>
      <c r="E35" s="22" t="s">
        <v>29</v>
      </c>
      <c r="F35" s="22" t="s">
        <v>15</v>
      </c>
      <c r="G35" s="65">
        <v>852</v>
      </c>
      <c r="H35" s="66" t="s">
        <v>36</v>
      </c>
      <c r="I35" s="66" t="s">
        <v>37</v>
      </c>
      <c r="J35" s="28">
        <v>1030600640</v>
      </c>
      <c r="K35" s="28" t="s">
        <v>75</v>
      </c>
      <c r="L35" s="15">
        <v>1049.3</v>
      </c>
      <c r="M35" s="16">
        <v>538</v>
      </c>
      <c r="N35" s="16">
        <v>538</v>
      </c>
      <c r="O35" s="14">
        <v>268.5</v>
      </c>
      <c r="P35" s="71">
        <f t="shared" si="0"/>
        <v>49.907063197026027</v>
      </c>
      <c r="Q35" s="71">
        <f t="shared" si="1"/>
        <v>49.907063197026027</v>
      </c>
    </row>
    <row r="36" spans="1:17" s="1" customFormat="1" ht="15">
      <c r="A36" s="2"/>
    </row>
  </sheetData>
  <autoFilter ref="A11:S35"/>
  <mergeCells count="13">
    <mergeCell ref="P10:Q10"/>
    <mergeCell ref="A5:O5"/>
    <mergeCell ref="A7:N7"/>
    <mergeCell ref="M10:O10"/>
    <mergeCell ref="A1:N1"/>
    <mergeCell ref="A2:N2"/>
    <mergeCell ref="A3:N3"/>
    <mergeCell ref="A4:N4"/>
    <mergeCell ref="A10:D10"/>
    <mergeCell ref="E10:E11"/>
    <mergeCell ref="F10:F11"/>
    <mergeCell ref="G10:K10"/>
    <mergeCell ref="A6:O6"/>
  </mergeCells>
  <hyperlinks>
    <hyperlink ref="E13" location="P122" display="P122"/>
    <hyperlink ref="E26" location="P186" display="P186"/>
    <hyperlink ref="E31" location="P236" display="P236"/>
  </hyperlinks>
  <pageMargins left="0.51181102362204722" right="0" top="0.39370078740157483" bottom="0.19685039370078741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I15"/>
  <sheetViews>
    <sheetView zoomScaleNormal="100" workbookViewId="0">
      <selection activeCell="M13" sqref="M13"/>
    </sheetView>
  </sheetViews>
  <sheetFormatPr defaultRowHeight="15"/>
  <cols>
    <col min="1" max="1" width="4" customWidth="1"/>
    <col min="2" max="2" width="4.42578125" customWidth="1"/>
    <col min="3" max="3" width="4.140625" customWidth="1"/>
    <col min="4" max="4" width="5" customWidth="1"/>
    <col min="5" max="5" width="23" customWidth="1"/>
    <col min="6" max="6" width="17.85546875" customWidth="1"/>
    <col min="7" max="7" width="13" customWidth="1"/>
    <col min="8" max="8" width="9.85546875" customWidth="1"/>
    <col min="10" max="10" width="9.140625" hidden="1" customWidth="1"/>
    <col min="12" max="12" width="8.5703125" customWidth="1"/>
    <col min="13" max="13" width="10.7109375" customWidth="1"/>
    <col min="257" max="257" width="4" customWidth="1"/>
    <col min="258" max="258" width="4.42578125" customWidth="1"/>
    <col min="259" max="259" width="4.140625" customWidth="1"/>
    <col min="260" max="260" width="5" customWidth="1"/>
    <col min="261" max="261" width="16.7109375" customWidth="1"/>
    <col min="262" max="262" width="17.85546875" customWidth="1"/>
    <col min="263" max="263" width="13" customWidth="1"/>
    <col min="264" max="264" width="9.85546875" customWidth="1"/>
    <col min="266" max="266" width="0" hidden="1" customWidth="1"/>
    <col min="268" max="268" width="8.5703125" customWidth="1"/>
    <col min="269" max="269" width="10.7109375" customWidth="1"/>
    <col min="513" max="513" width="4" customWidth="1"/>
    <col min="514" max="514" width="4.42578125" customWidth="1"/>
    <col min="515" max="515" width="4.140625" customWidth="1"/>
    <col min="516" max="516" width="5" customWidth="1"/>
    <col min="517" max="517" width="16.7109375" customWidth="1"/>
    <col min="518" max="518" width="17.85546875" customWidth="1"/>
    <col min="519" max="519" width="13" customWidth="1"/>
    <col min="520" max="520" width="9.85546875" customWidth="1"/>
    <col min="522" max="522" width="0" hidden="1" customWidth="1"/>
    <col min="524" max="524" width="8.5703125" customWidth="1"/>
    <col min="525" max="525" width="10.7109375" customWidth="1"/>
    <col min="769" max="769" width="4" customWidth="1"/>
    <col min="770" max="770" width="4.42578125" customWidth="1"/>
    <col min="771" max="771" width="4.140625" customWidth="1"/>
    <col min="772" max="772" width="5" customWidth="1"/>
    <col min="773" max="773" width="16.7109375" customWidth="1"/>
    <col min="774" max="774" width="17.85546875" customWidth="1"/>
    <col min="775" max="775" width="13" customWidth="1"/>
    <col min="776" max="776" width="9.85546875" customWidth="1"/>
    <col min="778" max="778" width="0" hidden="1" customWidth="1"/>
    <col min="780" max="780" width="8.5703125" customWidth="1"/>
    <col min="781" max="781" width="10.7109375" customWidth="1"/>
    <col min="1025" max="1025" width="4" customWidth="1"/>
    <col min="1026" max="1026" width="4.42578125" customWidth="1"/>
    <col min="1027" max="1027" width="4.140625" customWidth="1"/>
    <col min="1028" max="1028" width="5" customWidth="1"/>
    <col min="1029" max="1029" width="16.7109375" customWidth="1"/>
    <col min="1030" max="1030" width="17.85546875" customWidth="1"/>
    <col min="1031" max="1031" width="13" customWidth="1"/>
    <col min="1032" max="1032" width="9.85546875" customWidth="1"/>
    <col min="1034" max="1034" width="0" hidden="1" customWidth="1"/>
    <col min="1036" max="1036" width="8.5703125" customWidth="1"/>
    <col min="1037" max="1037" width="10.7109375" customWidth="1"/>
    <col min="1281" max="1281" width="4" customWidth="1"/>
    <col min="1282" max="1282" width="4.42578125" customWidth="1"/>
    <col min="1283" max="1283" width="4.140625" customWidth="1"/>
    <col min="1284" max="1284" width="5" customWidth="1"/>
    <col min="1285" max="1285" width="16.7109375" customWidth="1"/>
    <col min="1286" max="1286" width="17.85546875" customWidth="1"/>
    <col min="1287" max="1287" width="13" customWidth="1"/>
    <col min="1288" max="1288" width="9.85546875" customWidth="1"/>
    <col min="1290" max="1290" width="0" hidden="1" customWidth="1"/>
    <col min="1292" max="1292" width="8.5703125" customWidth="1"/>
    <col min="1293" max="1293" width="10.7109375" customWidth="1"/>
    <col min="1537" max="1537" width="4" customWidth="1"/>
    <col min="1538" max="1538" width="4.42578125" customWidth="1"/>
    <col min="1539" max="1539" width="4.140625" customWidth="1"/>
    <col min="1540" max="1540" width="5" customWidth="1"/>
    <col min="1541" max="1541" width="16.7109375" customWidth="1"/>
    <col min="1542" max="1542" width="17.85546875" customWidth="1"/>
    <col min="1543" max="1543" width="13" customWidth="1"/>
    <col min="1544" max="1544" width="9.85546875" customWidth="1"/>
    <col min="1546" max="1546" width="0" hidden="1" customWidth="1"/>
    <col min="1548" max="1548" width="8.5703125" customWidth="1"/>
    <col min="1549" max="1549" width="10.7109375" customWidth="1"/>
    <col min="1793" max="1793" width="4" customWidth="1"/>
    <col min="1794" max="1794" width="4.42578125" customWidth="1"/>
    <col min="1795" max="1795" width="4.140625" customWidth="1"/>
    <col min="1796" max="1796" width="5" customWidth="1"/>
    <col min="1797" max="1797" width="16.7109375" customWidth="1"/>
    <col min="1798" max="1798" width="17.85546875" customWidth="1"/>
    <col min="1799" max="1799" width="13" customWidth="1"/>
    <col min="1800" max="1800" width="9.85546875" customWidth="1"/>
    <col min="1802" max="1802" width="0" hidden="1" customWidth="1"/>
    <col min="1804" max="1804" width="8.5703125" customWidth="1"/>
    <col min="1805" max="1805" width="10.7109375" customWidth="1"/>
    <col min="2049" max="2049" width="4" customWidth="1"/>
    <col min="2050" max="2050" width="4.42578125" customWidth="1"/>
    <col min="2051" max="2051" width="4.140625" customWidth="1"/>
    <col min="2052" max="2052" width="5" customWidth="1"/>
    <col min="2053" max="2053" width="16.7109375" customWidth="1"/>
    <col min="2054" max="2054" width="17.85546875" customWidth="1"/>
    <col min="2055" max="2055" width="13" customWidth="1"/>
    <col min="2056" max="2056" width="9.85546875" customWidth="1"/>
    <col min="2058" max="2058" width="0" hidden="1" customWidth="1"/>
    <col min="2060" max="2060" width="8.5703125" customWidth="1"/>
    <col min="2061" max="2061" width="10.7109375" customWidth="1"/>
    <col min="2305" max="2305" width="4" customWidth="1"/>
    <col min="2306" max="2306" width="4.42578125" customWidth="1"/>
    <col min="2307" max="2307" width="4.140625" customWidth="1"/>
    <col min="2308" max="2308" width="5" customWidth="1"/>
    <col min="2309" max="2309" width="16.7109375" customWidth="1"/>
    <col min="2310" max="2310" width="17.85546875" customWidth="1"/>
    <col min="2311" max="2311" width="13" customWidth="1"/>
    <col min="2312" max="2312" width="9.85546875" customWidth="1"/>
    <col min="2314" max="2314" width="0" hidden="1" customWidth="1"/>
    <col min="2316" max="2316" width="8.5703125" customWidth="1"/>
    <col min="2317" max="2317" width="10.7109375" customWidth="1"/>
    <col min="2561" max="2561" width="4" customWidth="1"/>
    <col min="2562" max="2562" width="4.42578125" customWidth="1"/>
    <col min="2563" max="2563" width="4.140625" customWidth="1"/>
    <col min="2564" max="2564" width="5" customWidth="1"/>
    <col min="2565" max="2565" width="16.7109375" customWidth="1"/>
    <col min="2566" max="2566" width="17.85546875" customWidth="1"/>
    <col min="2567" max="2567" width="13" customWidth="1"/>
    <col min="2568" max="2568" width="9.85546875" customWidth="1"/>
    <col min="2570" max="2570" width="0" hidden="1" customWidth="1"/>
    <col min="2572" max="2572" width="8.5703125" customWidth="1"/>
    <col min="2573" max="2573" width="10.7109375" customWidth="1"/>
    <col min="2817" max="2817" width="4" customWidth="1"/>
    <col min="2818" max="2818" width="4.42578125" customWidth="1"/>
    <col min="2819" max="2819" width="4.140625" customWidth="1"/>
    <col min="2820" max="2820" width="5" customWidth="1"/>
    <col min="2821" max="2821" width="16.7109375" customWidth="1"/>
    <col min="2822" max="2822" width="17.85546875" customWidth="1"/>
    <col min="2823" max="2823" width="13" customWidth="1"/>
    <col min="2824" max="2824" width="9.85546875" customWidth="1"/>
    <col min="2826" max="2826" width="0" hidden="1" customWidth="1"/>
    <col min="2828" max="2828" width="8.5703125" customWidth="1"/>
    <col min="2829" max="2829" width="10.7109375" customWidth="1"/>
    <col min="3073" max="3073" width="4" customWidth="1"/>
    <col min="3074" max="3074" width="4.42578125" customWidth="1"/>
    <col min="3075" max="3075" width="4.140625" customWidth="1"/>
    <col min="3076" max="3076" width="5" customWidth="1"/>
    <col min="3077" max="3077" width="16.7109375" customWidth="1"/>
    <col min="3078" max="3078" width="17.85546875" customWidth="1"/>
    <col min="3079" max="3079" width="13" customWidth="1"/>
    <col min="3080" max="3080" width="9.85546875" customWidth="1"/>
    <col min="3082" max="3082" width="0" hidden="1" customWidth="1"/>
    <col min="3084" max="3084" width="8.5703125" customWidth="1"/>
    <col min="3085" max="3085" width="10.7109375" customWidth="1"/>
    <col min="3329" max="3329" width="4" customWidth="1"/>
    <col min="3330" max="3330" width="4.42578125" customWidth="1"/>
    <col min="3331" max="3331" width="4.140625" customWidth="1"/>
    <col min="3332" max="3332" width="5" customWidth="1"/>
    <col min="3333" max="3333" width="16.7109375" customWidth="1"/>
    <col min="3334" max="3334" width="17.85546875" customWidth="1"/>
    <col min="3335" max="3335" width="13" customWidth="1"/>
    <col min="3336" max="3336" width="9.85546875" customWidth="1"/>
    <col min="3338" max="3338" width="0" hidden="1" customWidth="1"/>
    <col min="3340" max="3340" width="8.5703125" customWidth="1"/>
    <col min="3341" max="3341" width="10.7109375" customWidth="1"/>
    <col min="3585" max="3585" width="4" customWidth="1"/>
    <col min="3586" max="3586" width="4.42578125" customWidth="1"/>
    <col min="3587" max="3587" width="4.140625" customWidth="1"/>
    <col min="3588" max="3588" width="5" customWidth="1"/>
    <col min="3589" max="3589" width="16.7109375" customWidth="1"/>
    <col min="3590" max="3590" width="17.85546875" customWidth="1"/>
    <col min="3591" max="3591" width="13" customWidth="1"/>
    <col min="3592" max="3592" width="9.85546875" customWidth="1"/>
    <col min="3594" max="3594" width="0" hidden="1" customWidth="1"/>
    <col min="3596" max="3596" width="8.5703125" customWidth="1"/>
    <col min="3597" max="3597" width="10.7109375" customWidth="1"/>
    <col min="3841" max="3841" width="4" customWidth="1"/>
    <col min="3842" max="3842" width="4.42578125" customWidth="1"/>
    <col min="3843" max="3843" width="4.140625" customWidth="1"/>
    <col min="3844" max="3844" width="5" customWidth="1"/>
    <col min="3845" max="3845" width="16.7109375" customWidth="1"/>
    <col min="3846" max="3846" width="17.85546875" customWidth="1"/>
    <col min="3847" max="3847" width="13" customWidth="1"/>
    <col min="3848" max="3848" width="9.85546875" customWidth="1"/>
    <col min="3850" max="3850" width="0" hidden="1" customWidth="1"/>
    <col min="3852" max="3852" width="8.5703125" customWidth="1"/>
    <col min="3853" max="3853" width="10.7109375" customWidth="1"/>
    <col min="4097" max="4097" width="4" customWidth="1"/>
    <col min="4098" max="4098" width="4.42578125" customWidth="1"/>
    <col min="4099" max="4099" width="4.140625" customWidth="1"/>
    <col min="4100" max="4100" width="5" customWidth="1"/>
    <col min="4101" max="4101" width="16.7109375" customWidth="1"/>
    <col min="4102" max="4102" width="17.85546875" customWidth="1"/>
    <col min="4103" max="4103" width="13" customWidth="1"/>
    <col min="4104" max="4104" width="9.85546875" customWidth="1"/>
    <col min="4106" max="4106" width="0" hidden="1" customWidth="1"/>
    <col min="4108" max="4108" width="8.5703125" customWidth="1"/>
    <col min="4109" max="4109" width="10.7109375" customWidth="1"/>
    <col min="4353" max="4353" width="4" customWidth="1"/>
    <col min="4354" max="4354" width="4.42578125" customWidth="1"/>
    <col min="4355" max="4355" width="4.140625" customWidth="1"/>
    <col min="4356" max="4356" width="5" customWidth="1"/>
    <col min="4357" max="4357" width="16.7109375" customWidth="1"/>
    <col min="4358" max="4358" width="17.85546875" customWidth="1"/>
    <col min="4359" max="4359" width="13" customWidth="1"/>
    <col min="4360" max="4360" width="9.85546875" customWidth="1"/>
    <col min="4362" max="4362" width="0" hidden="1" customWidth="1"/>
    <col min="4364" max="4364" width="8.5703125" customWidth="1"/>
    <col min="4365" max="4365" width="10.7109375" customWidth="1"/>
    <col min="4609" max="4609" width="4" customWidth="1"/>
    <col min="4610" max="4610" width="4.42578125" customWidth="1"/>
    <col min="4611" max="4611" width="4.140625" customWidth="1"/>
    <col min="4612" max="4612" width="5" customWidth="1"/>
    <col min="4613" max="4613" width="16.7109375" customWidth="1"/>
    <col min="4614" max="4614" width="17.85546875" customWidth="1"/>
    <col min="4615" max="4615" width="13" customWidth="1"/>
    <col min="4616" max="4616" width="9.85546875" customWidth="1"/>
    <col min="4618" max="4618" width="0" hidden="1" customWidth="1"/>
    <col min="4620" max="4620" width="8.5703125" customWidth="1"/>
    <col min="4621" max="4621" width="10.7109375" customWidth="1"/>
    <col min="4865" max="4865" width="4" customWidth="1"/>
    <col min="4866" max="4866" width="4.42578125" customWidth="1"/>
    <col min="4867" max="4867" width="4.140625" customWidth="1"/>
    <col min="4868" max="4868" width="5" customWidth="1"/>
    <col min="4869" max="4869" width="16.7109375" customWidth="1"/>
    <col min="4870" max="4870" width="17.85546875" customWidth="1"/>
    <col min="4871" max="4871" width="13" customWidth="1"/>
    <col min="4872" max="4872" width="9.85546875" customWidth="1"/>
    <col min="4874" max="4874" width="0" hidden="1" customWidth="1"/>
    <col min="4876" max="4876" width="8.5703125" customWidth="1"/>
    <col min="4877" max="4877" width="10.7109375" customWidth="1"/>
    <col min="5121" max="5121" width="4" customWidth="1"/>
    <col min="5122" max="5122" width="4.42578125" customWidth="1"/>
    <col min="5123" max="5123" width="4.140625" customWidth="1"/>
    <col min="5124" max="5124" width="5" customWidth="1"/>
    <col min="5125" max="5125" width="16.7109375" customWidth="1"/>
    <col min="5126" max="5126" width="17.85546875" customWidth="1"/>
    <col min="5127" max="5127" width="13" customWidth="1"/>
    <col min="5128" max="5128" width="9.85546875" customWidth="1"/>
    <col min="5130" max="5130" width="0" hidden="1" customWidth="1"/>
    <col min="5132" max="5132" width="8.5703125" customWidth="1"/>
    <col min="5133" max="5133" width="10.7109375" customWidth="1"/>
    <col min="5377" max="5377" width="4" customWidth="1"/>
    <col min="5378" max="5378" width="4.42578125" customWidth="1"/>
    <col min="5379" max="5379" width="4.140625" customWidth="1"/>
    <col min="5380" max="5380" width="5" customWidth="1"/>
    <col min="5381" max="5381" width="16.7109375" customWidth="1"/>
    <col min="5382" max="5382" width="17.85546875" customWidth="1"/>
    <col min="5383" max="5383" width="13" customWidth="1"/>
    <col min="5384" max="5384" width="9.85546875" customWidth="1"/>
    <col min="5386" max="5386" width="0" hidden="1" customWidth="1"/>
    <col min="5388" max="5388" width="8.5703125" customWidth="1"/>
    <col min="5389" max="5389" width="10.7109375" customWidth="1"/>
    <col min="5633" max="5633" width="4" customWidth="1"/>
    <col min="5634" max="5634" width="4.42578125" customWidth="1"/>
    <col min="5635" max="5635" width="4.140625" customWidth="1"/>
    <col min="5636" max="5636" width="5" customWidth="1"/>
    <col min="5637" max="5637" width="16.7109375" customWidth="1"/>
    <col min="5638" max="5638" width="17.85546875" customWidth="1"/>
    <col min="5639" max="5639" width="13" customWidth="1"/>
    <col min="5640" max="5640" width="9.85546875" customWidth="1"/>
    <col min="5642" max="5642" width="0" hidden="1" customWidth="1"/>
    <col min="5644" max="5644" width="8.5703125" customWidth="1"/>
    <col min="5645" max="5645" width="10.7109375" customWidth="1"/>
    <col min="5889" max="5889" width="4" customWidth="1"/>
    <col min="5890" max="5890" width="4.42578125" customWidth="1"/>
    <col min="5891" max="5891" width="4.140625" customWidth="1"/>
    <col min="5892" max="5892" width="5" customWidth="1"/>
    <col min="5893" max="5893" width="16.7109375" customWidth="1"/>
    <col min="5894" max="5894" width="17.85546875" customWidth="1"/>
    <col min="5895" max="5895" width="13" customWidth="1"/>
    <col min="5896" max="5896" width="9.85546875" customWidth="1"/>
    <col min="5898" max="5898" width="0" hidden="1" customWidth="1"/>
    <col min="5900" max="5900" width="8.5703125" customWidth="1"/>
    <col min="5901" max="5901" width="10.7109375" customWidth="1"/>
    <col min="6145" max="6145" width="4" customWidth="1"/>
    <col min="6146" max="6146" width="4.42578125" customWidth="1"/>
    <col min="6147" max="6147" width="4.140625" customWidth="1"/>
    <col min="6148" max="6148" width="5" customWidth="1"/>
    <col min="6149" max="6149" width="16.7109375" customWidth="1"/>
    <col min="6150" max="6150" width="17.85546875" customWidth="1"/>
    <col min="6151" max="6151" width="13" customWidth="1"/>
    <col min="6152" max="6152" width="9.85546875" customWidth="1"/>
    <col min="6154" max="6154" width="0" hidden="1" customWidth="1"/>
    <col min="6156" max="6156" width="8.5703125" customWidth="1"/>
    <col min="6157" max="6157" width="10.7109375" customWidth="1"/>
    <col min="6401" max="6401" width="4" customWidth="1"/>
    <col min="6402" max="6402" width="4.42578125" customWidth="1"/>
    <col min="6403" max="6403" width="4.140625" customWidth="1"/>
    <col min="6404" max="6404" width="5" customWidth="1"/>
    <col min="6405" max="6405" width="16.7109375" customWidth="1"/>
    <col min="6406" max="6406" width="17.85546875" customWidth="1"/>
    <col min="6407" max="6407" width="13" customWidth="1"/>
    <col min="6408" max="6408" width="9.85546875" customWidth="1"/>
    <col min="6410" max="6410" width="0" hidden="1" customWidth="1"/>
    <col min="6412" max="6412" width="8.5703125" customWidth="1"/>
    <col min="6413" max="6413" width="10.7109375" customWidth="1"/>
    <col min="6657" max="6657" width="4" customWidth="1"/>
    <col min="6658" max="6658" width="4.42578125" customWidth="1"/>
    <col min="6659" max="6659" width="4.140625" customWidth="1"/>
    <col min="6660" max="6660" width="5" customWidth="1"/>
    <col min="6661" max="6661" width="16.7109375" customWidth="1"/>
    <col min="6662" max="6662" width="17.85546875" customWidth="1"/>
    <col min="6663" max="6663" width="13" customWidth="1"/>
    <col min="6664" max="6664" width="9.85546875" customWidth="1"/>
    <col min="6666" max="6666" width="0" hidden="1" customWidth="1"/>
    <col min="6668" max="6668" width="8.5703125" customWidth="1"/>
    <col min="6669" max="6669" width="10.7109375" customWidth="1"/>
    <col min="6913" max="6913" width="4" customWidth="1"/>
    <col min="6914" max="6914" width="4.42578125" customWidth="1"/>
    <col min="6915" max="6915" width="4.140625" customWidth="1"/>
    <col min="6916" max="6916" width="5" customWidth="1"/>
    <col min="6917" max="6917" width="16.7109375" customWidth="1"/>
    <col min="6918" max="6918" width="17.85546875" customWidth="1"/>
    <col min="6919" max="6919" width="13" customWidth="1"/>
    <col min="6920" max="6920" width="9.85546875" customWidth="1"/>
    <col min="6922" max="6922" width="0" hidden="1" customWidth="1"/>
    <col min="6924" max="6924" width="8.5703125" customWidth="1"/>
    <col min="6925" max="6925" width="10.7109375" customWidth="1"/>
    <col min="7169" max="7169" width="4" customWidth="1"/>
    <col min="7170" max="7170" width="4.42578125" customWidth="1"/>
    <col min="7171" max="7171" width="4.140625" customWidth="1"/>
    <col min="7172" max="7172" width="5" customWidth="1"/>
    <col min="7173" max="7173" width="16.7109375" customWidth="1"/>
    <col min="7174" max="7174" width="17.85546875" customWidth="1"/>
    <col min="7175" max="7175" width="13" customWidth="1"/>
    <col min="7176" max="7176" width="9.85546875" customWidth="1"/>
    <col min="7178" max="7178" width="0" hidden="1" customWidth="1"/>
    <col min="7180" max="7180" width="8.5703125" customWidth="1"/>
    <col min="7181" max="7181" width="10.7109375" customWidth="1"/>
    <col min="7425" max="7425" width="4" customWidth="1"/>
    <col min="7426" max="7426" width="4.42578125" customWidth="1"/>
    <col min="7427" max="7427" width="4.140625" customWidth="1"/>
    <col min="7428" max="7428" width="5" customWidth="1"/>
    <col min="7429" max="7429" width="16.7109375" customWidth="1"/>
    <col min="7430" max="7430" width="17.85546875" customWidth="1"/>
    <col min="7431" max="7431" width="13" customWidth="1"/>
    <col min="7432" max="7432" width="9.85546875" customWidth="1"/>
    <col min="7434" max="7434" width="0" hidden="1" customWidth="1"/>
    <col min="7436" max="7436" width="8.5703125" customWidth="1"/>
    <col min="7437" max="7437" width="10.7109375" customWidth="1"/>
    <col min="7681" max="7681" width="4" customWidth="1"/>
    <col min="7682" max="7682" width="4.42578125" customWidth="1"/>
    <col min="7683" max="7683" width="4.140625" customWidth="1"/>
    <col min="7684" max="7684" width="5" customWidth="1"/>
    <col min="7685" max="7685" width="16.7109375" customWidth="1"/>
    <col min="7686" max="7686" width="17.85546875" customWidth="1"/>
    <col min="7687" max="7687" width="13" customWidth="1"/>
    <col min="7688" max="7688" width="9.85546875" customWidth="1"/>
    <col min="7690" max="7690" width="0" hidden="1" customWidth="1"/>
    <col min="7692" max="7692" width="8.5703125" customWidth="1"/>
    <col min="7693" max="7693" width="10.7109375" customWidth="1"/>
    <col min="7937" max="7937" width="4" customWidth="1"/>
    <col min="7938" max="7938" width="4.42578125" customWidth="1"/>
    <col min="7939" max="7939" width="4.140625" customWidth="1"/>
    <col min="7940" max="7940" width="5" customWidth="1"/>
    <col min="7941" max="7941" width="16.7109375" customWidth="1"/>
    <col min="7942" max="7942" width="17.85546875" customWidth="1"/>
    <col min="7943" max="7943" width="13" customWidth="1"/>
    <col min="7944" max="7944" width="9.85546875" customWidth="1"/>
    <col min="7946" max="7946" width="0" hidden="1" customWidth="1"/>
    <col min="7948" max="7948" width="8.5703125" customWidth="1"/>
    <col min="7949" max="7949" width="10.7109375" customWidth="1"/>
    <col min="8193" max="8193" width="4" customWidth="1"/>
    <col min="8194" max="8194" width="4.42578125" customWidth="1"/>
    <col min="8195" max="8195" width="4.140625" customWidth="1"/>
    <col min="8196" max="8196" width="5" customWidth="1"/>
    <col min="8197" max="8197" width="16.7109375" customWidth="1"/>
    <col min="8198" max="8198" width="17.85546875" customWidth="1"/>
    <col min="8199" max="8199" width="13" customWidth="1"/>
    <col min="8200" max="8200" width="9.85546875" customWidth="1"/>
    <col min="8202" max="8202" width="0" hidden="1" customWidth="1"/>
    <col min="8204" max="8204" width="8.5703125" customWidth="1"/>
    <col min="8205" max="8205" width="10.7109375" customWidth="1"/>
    <col min="8449" max="8449" width="4" customWidth="1"/>
    <col min="8450" max="8450" width="4.42578125" customWidth="1"/>
    <col min="8451" max="8451" width="4.140625" customWidth="1"/>
    <col min="8452" max="8452" width="5" customWidth="1"/>
    <col min="8453" max="8453" width="16.7109375" customWidth="1"/>
    <col min="8454" max="8454" width="17.85546875" customWidth="1"/>
    <col min="8455" max="8455" width="13" customWidth="1"/>
    <col min="8456" max="8456" width="9.85546875" customWidth="1"/>
    <col min="8458" max="8458" width="0" hidden="1" customWidth="1"/>
    <col min="8460" max="8460" width="8.5703125" customWidth="1"/>
    <col min="8461" max="8461" width="10.7109375" customWidth="1"/>
    <col min="8705" max="8705" width="4" customWidth="1"/>
    <col min="8706" max="8706" width="4.42578125" customWidth="1"/>
    <col min="8707" max="8707" width="4.140625" customWidth="1"/>
    <col min="8708" max="8708" width="5" customWidth="1"/>
    <col min="8709" max="8709" width="16.7109375" customWidth="1"/>
    <col min="8710" max="8710" width="17.85546875" customWidth="1"/>
    <col min="8711" max="8711" width="13" customWidth="1"/>
    <col min="8712" max="8712" width="9.85546875" customWidth="1"/>
    <col min="8714" max="8714" width="0" hidden="1" customWidth="1"/>
    <col min="8716" max="8716" width="8.5703125" customWidth="1"/>
    <col min="8717" max="8717" width="10.7109375" customWidth="1"/>
    <col min="8961" max="8961" width="4" customWidth="1"/>
    <col min="8962" max="8962" width="4.42578125" customWidth="1"/>
    <col min="8963" max="8963" width="4.140625" customWidth="1"/>
    <col min="8964" max="8964" width="5" customWidth="1"/>
    <col min="8965" max="8965" width="16.7109375" customWidth="1"/>
    <col min="8966" max="8966" width="17.85546875" customWidth="1"/>
    <col min="8967" max="8967" width="13" customWidth="1"/>
    <col min="8968" max="8968" width="9.85546875" customWidth="1"/>
    <col min="8970" max="8970" width="0" hidden="1" customWidth="1"/>
    <col min="8972" max="8972" width="8.5703125" customWidth="1"/>
    <col min="8973" max="8973" width="10.7109375" customWidth="1"/>
    <col min="9217" max="9217" width="4" customWidth="1"/>
    <col min="9218" max="9218" width="4.42578125" customWidth="1"/>
    <col min="9219" max="9219" width="4.140625" customWidth="1"/>
    <col min="9220" max="9220" width="5" customWidth="1"/>
    <col min="9221" max="9221" width="16.7109375" customWidth="1"/>
    <col min="9222" max="9222" width="17.85546875" customWidth="1"/>
    <col min="9223" max="9223" width="13" customWidth="1"/>
    <col min="9224" max="9224" width="9.85546875" customWidth="1"/>
    <col min="9226" max="9226" width="0" hidden="1" customWidth="1"/>
    <col min="9228" max="9228" width="8.5703125" customWidth="1"/>
    <col min="9229" max="9229" width="10.7109375" customWidth="1"/>
    <col min="9473" max="9473" width="4" customWidth="1"/>
    <col min="9474" max="9474" width="4.42578125" customWidth="1"/>
    <col min="9475" max="9475" width="4.140625" customWidth="1"/>
    <col min="9476" max="9476" width="5" customWidth="1"/>
    <col min="9477" max="9477" width="16.7109375" customWidth="1"/>
    <col min="9478" max="9478" width="17.85546875" customWidth="1"/>
    <col min="9479" max="9479" width="13" customWidth="1"/>
    <col min="9480" max="9480" width="9.85546875" customWidth="1"/>
    <col min="9482" max="9482" width="0" hidden="1" customWidth="1"/>
    <col min="9484" max="9484" width="8.5703125" customWidth="1"/>
    <col min="9485" max="9485" width="10.7109375" customWidth="1"/>
    <col min="9729" max="9729" width="4" customWidth="1"/>
    <col min="9730" max="9730" width="4.42578125" customWidth="1"/>
    <col min="9731" max="9731" width="4.140625" customWidth="1"/>
    <col min="9732" max="9732" width="5" customWidth="1"/>
    <col min="9733" max="9733" width="16.7109375" customWidth="1"/>
    <col min="9734" max="9734" width="17.85546875" customWidth="1"/>
    <col min="9735" max="9735" width="13" customWidth="1"/>
    <col min="9736" max="9736" width="9.85546875" customWidth="1"/>
    <col min="9738" max="9738" width="0" hidden="1" customWidth="1"/>
    <col min="9740" max="9740" width="8.5703125" customWidth="1"/>
    <col min="9741" max="9741" width="10.7109375" customWidth="1"/>
    <col min="9985" max="9985" width="4" customWidth="1"/>
    <col min="9986" max="9986" width="4.42578125" customWidth="1"/>
    <col min="9987" max="9987" width="4.140625" customWidth="1"/>
    <col min="9988" max="9988" width="5" customWidth="1"/>
    <col min="9989" max="9989" width="16.7109375" customWidth="1"/>
    <col min="9990" max="9990" width="17.85546875" customWidth="1"/>
    <col min="9991" max="9991" width="13" customWidth="1"/>
    <col min="9992" max="9992" width="9.85546875" customWidth="1"/>
    <col min="9994" max="9994" width="0" hidden="1" customWidth="1"/>
    <col min="9996" max="9996" width="8.5703125" customWidth="1"/>
    <col min="9997" max="9997" width="10.7109375" customWidth="1"/>
    <col min="10241" max="10241" width="4" customWidth="1"/>
    <col min="10242" max="10242" width="4.42578125" customWidth="1"/>
    <col min="10243" max="10243" width="4.140625" customWidth="1"/>
    <col min="10244" max="10244" width="5" customWidth="1"/>
    <col min="10245" max="10245" width="16.7109375" customWidth="1"/>
    <col min="10246" max="10246" width="17.85546875" customWidth="1"/>
    <col min="10247" max="10247" width="13" customWidth="1"/>
    <col min="10248" max="10248" width="9.85546875" customWidth="1"/>
    <col min="10250" max="10250" width="0" hidden="1" customWidth="1"/>
    <col min="10252" max="10252" width="8.5703125" customWidth="1"/>
    <col min="10253" max="10253" width="10.7109375" customWidth="1"/>
    <col min="10497" max="10497" width="4" customWidth="1"/>
    <col min="10498" max="10498" width="4.42578125" customWidth="1"/>
    <col min="10499" max="10499" width="4.140625" customWidth="1"/>
    <col min="10500" max="10500" width="5" customWidth="1"/>
    <col min="10501" max="10501" width="16.7109375" customWidth="1"/>
    <col min="10502" max="10502" width="17.85546875" customWidth="1"/>
    <col min="10503" max="10503" width="13" customWidth="1"/>
    <col min="10504" max="10504" width="9.85546875" customWidth="1"/>
    <col min="10506" max="10506" width="0" hidden="1" customWidth="1"/>
    <col min="10508" max="10508" width="8.5703125" customWidth="1"/>
    <col min="10509" max="10509" width="10.7109375" customWidth="1"/>
    <col min="10753" max="10753" width="4" customWidth="1"/>
    <col min="10754" max="10754" width="4.42578125" customWidth="1"/>
    <col min="10755" max="10755" width="4.140625" customWidth="1"/>
    <col min="10756" max="10756" width="5" customWidth="1"/>
    <col min="10757" max="10757" width="16.7109375" customWidth="1"/>
    <col min="10758" max="10758" width="17.85546875" customWidth="1"/>
    <col min="10759" max="10759" width="13" customWidth="1"/>
    <col min="10760" max="10760" width="9.85546875" customWidth="1"/>
    <col min="10762" max="10762" width="0" hidden="1" customWidth="1"/>
    <col min="10764" max="10764" width="8.5703125" customWidth="1"/>
    <col min="10765" max="10765" width="10.7109375" customWidth="1"/>
    <col min="11009" max="11009" width="4" customWidth="1"/>
    <col min="11010" max="11010" width="4.42578125" customWidth="1"/>
    <col min="11011" max="11011" width="4.140625" customWidth="1"/>
    <col min="11012" max="11012" width="5" customWidth="1"/>
    <col min="11013" max="11013" width="16.7109375" customWidth="1"/>
    <col min="11014" max="11014" width="17.85546875" customWidth="1"/>
    <col min="11015" max="11015" width="13" customWidth="1"/>
    <col min="11016" max="11016" width="9.85546875" customWidth="1"/>
    <col min="11018" max="11018" width="0" hidden="1" customWidth="1"/>
    <col min="11020" max="11020" width="8.5703125" customWidth="1"/>
    <col min="11021" max="11021" width="10.7109375" customWidth="1"/>
    <col min="11265" max="11265" width="4" customWidth="1"/>
    <col min="11266" max="11266" width="4.42578125" customWidth="1"/>
    <col min="11267" max="11267" width="4.140625" customWidth="1"/>
    <col min="11268" max="11268" width="5" customWidth="1"/>
    <col min="11269" max="11269" width="16.7109375" customWidth="1"/>
    <col min="11270" max="11270" width="17.85546875" customWidth="1"/>
    <col min="11271" max="11271" width="13" customWidth="1"/>
    <col min="11272" max="11272" width="9.85546875" customWidth="1"/>
    <col min="11274" max="11274" width="0" hidden="1" customWidth="1"/>
    <col min="11276" max="11276" width="8.5703125" customWidth="1"/>
    <col min="11277" max="11277" width="10.7109375" customWidth="1"/>
    <col min="11521" max="11521" width="4" customWidth="1"/>
    <col min="11522" max="11522" width="4.42578125" customWidth="1"/>
    <col min="11523" max="11523" width="4.140625" customWidth="1"/>
    <col min="11524" max="11524" width="5" customWidth="1"/>
    <col min="11525" max="11525" width="16.7109375" customWidth="1"/>
    <col min="11526" max="11526" width="17.85546875" customWidth="1"/>
    <col min="11527" max="11527" width="13" customWidth="1"/>
    <col min="11528" max="11528" width="9.85546875" customWidth="1"/>
    <col min="11530" max="11530" width="0" hidden="1" customWidth="1"/>
    <col min="11532" max="11532" width="8.5703125" customWidth="1"/>
    <col min="11533" max="11533" width="10.7109375" customWidth="1"/>
    <col min="11777" max="11777" width="4" customWidth="1"/>
    <col min="11778" max="11778" width="4.42578125" customWidth="1"/>
    <col min="11779" max="11779" width="4.140625" customWidth="1"/>
    <col min="11780" max="11780" width="5" customWidth="1"/>
    <col min="11781" max="11781" width="16.7109375" customWidth="1"/>
    <col min="11782" max="11782" width="17.85546875" customWidth="1"/>
    <col min="11783" max="11783" width="13" customWidth="1"/>
    <col min="11784" max="11784" width="9.85546875" customWidth="1"/>
    <col min="11786" max="11786" width="0" hidden="1" customWidth="1"/>
    <col min="11788" max="11788" width="8.5703125" customWidth="1"/>
    <col min="11789" max="11789" width="10.7109375" customWidth="1"/>
    <col min="12033" max="12033" width="4" customWidth="1"/>
    <col min="12034" max="12034" width="4.42578125" customWidth="1"/>
    <col min="12035" max="12035" width="4.140625" customWidth="1"/>
    <col min="12036" max="12036" width="5" customWidth="1"/>
    <col min="12037" max="12037" width="16.7109375" customWidth="1"/>
    <col min="12038" max="12038" width="17.85546875" customWidth="1"/>
    <col min="12039" max="12039" width="13" customWidth="1"/>
    <col min="12040" max="12040" width="9.85546875" customWidth="1"/>
    <col min="12042" max="12042" width="0" hidden="1" customWidth="1"/>
    <col min="12044" max="12044" width="8.5703125" customWidth="1"/>
    <col min="12045" max="12045" width="10.7109375" customWidth="1"/>
    <col min="12289" max="12289" width="4" customWidth="1"/>
    <col min="12290" max="12290" width="4.42578125" customWidth="1"/>
    <col min="12291" max="12291" width="4.140625" customWidth="1"/>
    <col min="12292" max="12292" width="5" customWidth="1"/>
    <col min="12293" max="12293" width="16.7109375" customWidth="1"/>
    <col min="12294" max="12294" width="17.85546875" customWidth="1"/>
    <col min="12295" max="12295" width="13" customWidth="1"/>
    <col min="12296" max="12296" width="9.85546875" customWidth="1"/>
    <col min="12298" max="12298" width="0" hidden="1" customWidth="1"/>
    <col min="12300" max="12300" width="8.5703125" customWidth="1"/>
    <col min="12301" max="12301" width="10.7109375" customWidth="1"/>
    <col min="12545" max="12545" width="4" customWidth="1"/>
    <col min="12546" max="12546" width="4.42578125" customWidth="1"/>
    <col min="12547" max="12547" width="4.140625" customWidth="1"/>
    <col min="12548" max="12548" width="5" customWidth="1"/>
    <col min="12549" max="12549" width="16.7109375" customWidth="1"/>
    <col min="12550" max="12550" width="17.85546875" customWidth="1"/>
    <col min="12551" max="12551" width="13" customWidth="1"/>
    <col min="12552" max="12552" width="9.85546875" customWidth="1"/>
    <col min="12554" max="12554" width="0" hidden="1" customWidth="1"/>
    <col min="12556" max="12556" width="8.5703125" customWidth="1"/>
    <col min="12557" max="12557" width="10.7109375" customWidth="1"/>
    <col min="12801" max="12801" width="4" customWidth="1"/>
    <col min="12802" max="12802" width="4.42578125" customWidth="1"/>
    <col min="12803" max="12803" width="4.140625" customWidth="1"/>
    <col min="12804" max="12804" width="5" customWidth="1"/>
    <col min="12805" max="12805" width="16.7109375" customWidth="1"/>
    <col min="12806" max="12806" width="17.85546875" customWidth="1"/>
    <col min="12807" max="12807" width="13" customWidth="1"/>
    <col min="12808" max="12808" width="9.85546875" customWidth="1"/>
    <col min="12810" max="12810" width="0" hidden="1" customWidth="1"/>
    <col min="12812" max="12812" width="8.5703125" customWidth="1"/>
    <col min="12813" max="12813" width="10.7109375" customWidth="1"/>
    <col min="13057" max="13057" width="4" customWidth="1"/>
    <col min="13058" max="13058" width="4.42578125" customWidth="1"/>
    <col min="13059" max="13059" width="4.140625" customWidth="1"/>
    <col min="13060" max="13060" width="5" customWidth="1"/>
    <col min="13061" max="13061" width="16.7109375" customWidth="1"/>
    <col min="13062" max="13062" width="17.85546875" customWidth="1"/>
    <col min="13063" max="13063" width="13" customWidth="1"/>
    <col min="13064" max="13064" width="9.85546875" customWidth="1"/>
    <col min="13066" max="13066" width="0" hidden="1" customWidth="1"/>
    <col min="13068" max="13068" width="8.5703125" customWidth="1"/>
    <col min="13069" max="13069" width="10.7109375" customWidth="1"/>
    <col min="13313" max="13313" width="4" customWidth="1"/>
    <col min="13314" max="13314" width="4.42578125" customWidth="1"/>
    <col min="13315" max="13315" width="4.140625" customWidth="1"/>
    <col min="13316" max="13316" width="5" customWidth="1"/>
    <col min="13317" max="13317" width="16.7109375" customWidth="1"/>
    <col min="13318" max="13318" width="17.85546875" customWidth="1"/>
    <col min="13319" max="13319" width="13" customWidth="1"/>
    <col min="13320" max="13320" width="9.85546875" customWidth="1"/>
    <col min="13322" max="13322" width="0" hidden="1" customWidth="1"/>
    <col min="13324" max="13324" width="8.5703125" customWidth="1"/>
    <col min="13325" max="13325" width="10.7109375" customWidth="1"/>
    <col min="13569" max="13569" width="4" customWidth="1"/>
    <col min="13570" max="13570" width="4.42578125" customWidth="1"/>
    <col min="13571" max="13571" width="4.140625" customWidth="1"/>
    <col min="13572" max="13572" width="5" customWidth="1"/>
    <col min="13573" max="13573" width="16.7109375" customWidth="1"/>
    <col min="13574" max="13574" width="17.85546875" customWidth="1"/>
    <col min="13575" max="13575" width="13" customWidth="1"/>
    <col min="13576" max="13576" width="9.85546875" customWidth="1"/>
    <col min="13578" max="13578" width="0" hidden="1" customWidth="1"/>
    <col min="13580" max="13580" width="8.5703125" customWidth="1"/>
    <col min="13581" max="13581" width="10.7109375" customWidth="1"/>
    <col min="13825" max="13825" width="4" customWidth="1"/>
    <col min="13826" max="13826" width="4.42578125" customWidth="1"/>
    <col min="13827" max="13827" width="4.140625" customWidth="1"/>
    <col min="13828" max="13828" width="5" customWidth="1"/>
    <col min="13829" max="13829" width="16.7109375" customWidth="1"/>
    <col min="13830" max="13830" width="17.85546875" customWidth="1"/>
    <col min="13831" max="13831" width="13" customWidth="1"/>
    <col min="13832" max="13832" width="9.85546875" customWidth="1"/>
    <col min="13834" max="13834" width="0" hidden="1" customWidth="1"/>
    <col min="13836" max="13836" width="8.5703125" customWidth="1"/>
    <col min="13837" max="13837" width="10.7109375" customWidth="1"/>
    <col min="14081" max="14081" width="4" customWidth="1"/>
    <col min="14082" max="14082" width="4.42578125" customWidth="1"/>
    <col min="14083" max="14083" width="4.140625" customWidth="1"/>
    <col min="14084" max="14084" width="5" customWidth="1"/>
    <col min="14085" max="14085" width="16.7109375" customWidth="1"/>
    <col min="14086" max="14086" width="17.85546875" customWidth="1"/>
    <col min="14087" max="14087" width="13" customWidth="1"/>
    <col min="14088" max="14088" width="9.85546875" customWidth="1"/>
    <col min="14090" max="14090" width="0" hidden="1" customWidth="1"/>
    <col min="14092" max="14092" width="8.5703125" customWidth="1"/>
    <col min="14093" max="14093" width="10.7109375" customWidth="1"/>
    <col min="14337" max="14337" width="4" customWidth="1"/>
    <col min="14338" max="14338" width="4.42578125" customWidth="1"/>
    <col min="14339" max="14339" width="4.140625" customWidth="1"/>
    <col min="14340" max="14340" width="5" customWidth="1"/>
    <col min="14341" max="14341" width="16.7109375" customWidth="1"/>
    <col min="14342" max="14342" width="17.85546875" customWidth="1"/>
    <col min="14343" max="14343" width="13" customWidth="1"/>
    <col min="14344" max="14344" width="9.85546875" customWidth="1"/>
    <col min="14346" max="14346" width="0" hidden="1" customWidth="1"/>
    <col min="14348" max="14348" width="8.5703125" customWidth="1"/>
    <col min="14349" max="14349" width="10.7109375" customWidth="1"/>
    <col min="14593" max="14593" width="4" customWidth="1"/>
    <col min="14594" max="14594" width="4.42578125" customWidth="1"/>
    <col min="14595" max="14595" width="4.140625" customWidth="1"/>
    <col min="14596" max="14596" width="5" customWidth="1"/>
    <col min="14597" max="14597" width="16.7109375" customWidth="1"/>
    <col min="14598" max="14598" width="17.85546875" customWidth="1"/>
    <col min="14599" max="14599" width="13" customWidth="1"/>
    <col min="14600" max="14600" width="9.85546875" customWidth="1"/>
    <col min="14602" max="14602" width="0" hidden="1" customWidth="1"/>
    <col min="14604" max="14604" width="8.5703125" customWidth="1"/>
    <col min="14605" max="14605" width="10.7109375" customWidth="1"/>
    <col min="14849" max="14849" width="4" customWidth="1"/>
    <col min="14850" max="14850" width="4.42578125" customWidth="1"/>
    <col min="14851" max="14851" width="4.140625" customWidth="1"/>
    <col min="14852" max="14852" width="5" customWidth="1"/>
    <col min="14853" max="14853" width="16.7109375" customWidth="1"/>
    <col min="14854" max="14854" width="17.85546875" customWidth="1"/>
    <col min="14855" max="14855" width="13" customWidth="1"/>
    <col min="14856" max="14856" width="9.85546875" customWidth="1"/>
    <col min="14858" max="14858" width="0" hidden="1" customWidth="1"/>
    <col min="14860" max="14860" width="8.5703125" customWidth="1"/>
    <col min="14861" max="14861" width="10.7109375" customWidth="1"/>
    <col min="15105" max="15105" width="4" customWidth="1"/>
    <col min="15106" max="15106" width="4.42578125" customWidth="1"/>
    <col min="15107" max="15107" width="4.140625" customWidth="1"/>
    <col min="15108" max="15108" width="5" customWidth="1"/>
    <col min="15109" max="15109" width="16.7109375" customWidth="1"/>
    <col min="15110" max="15110" width="17.85546875" customWidth="1"/>
    <col min="15111" max="15111" width="13" customWidth="1"/>
    <col min="15112" max="15112" width="9.85546875" customWidth="1"/>
    <col min="15114" max="15114" width="0" hidden="1" customWidth="1"/>
    <col min="15116" max="15116" width="8.5703125" customWidth="1"/>
    <col min="15117" max="15117" width="10.7109375" customWidth="1"/>
    <col min="15361" max="15361" width="4" customWidth="1"/>
    <col min="15362" max="15362" width="4.42578125" customWidth="1"/>
    <col min="15363" max="15363" width="4.140625" customWidth="1"/>
    <col min="15364" max="15364" width="5" customWidth="1"/>
    <col min="15365" max="15365" width="16.7109375" customWidth="1"/>
    <col min="15366" max="15366" width="17.85546875" customWidth="1"/>
    <col min="15367" max="15367" width="13" customWidth="1"/>
    <col min="15368" max="15368" width="9.85546875" customWidth="1"/>
    <col min="15370" max="15370" width="0" hidden="1" customWidth="1"/>
    <col min="15372" max="15372" width="8.5703125" customWidth="1"/>
    <col min="15373" max="15373" width="10.7109375" customWidth="1"/>
    <col min="15617" max="15617" width="4" customWidth="1"/>
    <col min="15618" max="15618" width="4.42578125" customWidth="1"/>
    <col min="15619" max="15619" width="4.140625" customWidth="1"/>
    <col min="15620" max="15620" width="5" customWidth="1"/>
    <col min="15621" max="15621" width="16.7109375" customWidth="1"/>
    <col min="15622" max="15622" width="17.85546875" customWidth="1"/>
    <col min="15623" max="15623" width="13" customWidth="1"/>
    <col min="15624" max="15624" width="9.85546875" customWidth="1"/>
    <col min="15626" max="15626" width="0" hidden="1" customWidth="1"/>
    <col min="15628" max="15628" width="8.5703125" customWidth="1"/>
    <col min="15629" max="15629" width="10.7109375" customWidth="1"/>
    <col min="15873" max="15873" width="4" customWidth="1"/>
    <col min="15874" max="15874" width="4.42578125" customWidth="1"/>
    <col min="15875" max="15875" width="4.140625" customWidth="1"/>
    <col min="15876" max="15876" width="5" customWidth="1"/>
    <col min="15877" max="15877" width="16.7109375" customWidth="1"/>
    <col min="15878" max="15878" width="17.85546875" customWidth="1"/>
    <col min="15879" max="15879" width="13" customWidth="1"/>
    <col min="15880" max="15880" width="9.85546875" customWidth="1"/>
    <col min="15882" max="15882" width="0" hidden="1" customWidth="1"/>
    <col min="15884" max="15884" width="8.5703125" customWidth="1"/>
    <col min="15885" max="15885" width="10.7109375" customWidth="1"/>
    <col min="16129" max="16129" width="4" customWidth="1"/>
    <col min="16130" max="16130" width="4.42578125" customWidth="1"/>
    <col min="16131" max="16131" width="4.140625" customWidth="1"/>
    <col min="16132" max="16132" width="5" customWidth="1"/>
    <col min="16133" max="16133" width="16.7109375" customWidth="1"/>
    <col min="16134" max="16134" width="17.85546875" customWidth="1"/>
    <col min="16135" max="16135" width="13" customWidth="1"/>
    <col min="16136" max="16136" width="9.85546875" customWidth="1"/>
    <col min="16138" max="16138" width="0" hidden="1" customWidth="1"/>
    <col min="16140" max="16140" width="8.5703125" customWidth="1"/>
    <col min="16141" max="16141" width="10.7109375" customWidth="1"/>
  </cols>
  <sheetData>
    <row r="1" spans="1:35">
      <c r="A1" s="31"/>
      <c r="B1" s="31"/>
      <c r="C1" s="31"/>
      <c r="D1" s="31"/>
      <c r="E1" s="32"/>
      <c r="F1" s="31"/>
      <c r="G1" s="33"/>
      <c r="H1" s="147"/>
      <c r="I1" s="147"/>
      <c r="J1" s="147"/>
      <c r="K1" s="147"/>
      <c r="L1" s="147"/>
      <c r="M1" s="147"/>
    </row>
    <row r="2" spans="1:35">
      <c r="A2" s="31"/>
      <c r="B2" s="31"/>
      <c r="C2" s="31"/>
      <c r="D2" s="31"/>
      <c r="E2" s="32"/>
      <c r="F2" s="31"/>
      <c r="G2" s="33"/>
      <c r="H2" s="31"/>
      <c r="I2" s="31"/>
      <c r="J2" s="31"/>
      <c r="K2" s="148"/>
      <c r="L2" s="148"/>
      <c r="M2" s="148"/>
    </row>
    <row r="3" spans="1:35" ht="39" customHeight="1">
      <c r="A3" s="149" t="s">
        <v>69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5">
      <c r="A4" s="34"/>
      <c r="B4" s="34"/>
      <c r="C4" s="34"/>
      <c r="D4" s="34"/>
      <c r="E4" s="32"/>
      <c r="F4" s="35"/>
      <c r="G4" s="32"/>
      <c r="H4" s="34"/>
      <c r="I4" s="34"/>
      <c r="J4" s="34"/>
      <c r="K4" s="34"/>
      <c r="L4" s="34"/>
      <c r="M4" s="34"/>
    </row>
    <row r="5" spans="1:35" ht="31.5" customHeight="1">
      <c r="A5" s="149" t="s">
        <v>52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35">
      <c r="A6" s="150" t="s">
        <v>53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35">
      <c r="A7" s="146"/>
      <c r="B7" s="146"/>
      <c r="C7" s="146"/>
      <c r="D7" s="146"/>
      <c r="E7" s="146"/>
      <c r="F7" s="146"/>
    </row>
    <row r="8" spans="1:35">
      <c r="A8" s="36"/>
      <c r="B8" s="36"/>
      <c r="C8" s="36"/>
      <c r="D8" s="36"/>
      <c r="E8" s="36"/>
      <c r="F8" s="37"/>
      <c r="G8" s="138"/>
      <c r="H8" s="138"/>
      <c r="I8" s="138"/>
      <c r="J8" s="138"/>
      <c r="K8" s="138"/>
      <c r="L8" s="138"/>
      <c r="M8" s="138"/>
    </row>
    <row r="9" spans="1:35" ht="52.5" customHeight="1">
      <c r="A9" s="139" t="s">
        <v>0</v>
      </c>
      <c r="B9" s="140"/>
      <c r="C9" s="140"/>
      <c r="D9" s="141"/>
      <c r="E9" s="142" t="s">
        <v>55</v>
      </c>
      <c r="F9" s="142" t="s">
        <v>56</v>
      </c>
      <c r="G9" s="142" t="s">
        <v>57</v>
      </c>
      <c r="H9" s="144" t="s">
        <v>58</v>
      </c>
      <c r="I9" s="144"/>
      <c r="J9" s="144"/>
      <c r="K9" s="136" t="s">
        <v>59</v>
      </c>
      <c r="L9" s="145"/>
      <c r="M9" s="137"/>
      <c r="N9" s="134" t="s">
        <v>60</v>
      </c>
      <c r="O9" s="135"/>
    </row>
    <row r="10" spans="1:35" ht="92.25" customHeight="1">
      <c r="A10" s="38" t="s">
        <v>1</v>
      </c>
      <c r="B10" s="38" t="s">
        <v>2</v>
      </c>
      <c r="C10" s="38" t="s">
        <v>3</v>
      </c>
      <c r="D10" s="38" t="s">
        <v>4</v>
      </c>
      <c r="E10" s="143" t="s">
        <v>61</v>
      </c>
      <c r="F10" s="143" t="s">
        <v>62</v>
      </c>
      <c r="G10" s="143"/>
      <c r="H10" s="38" t="s">
        <v>63</v>
      </c>
      <c r="I10" s="136" t="s">
        <v>64</v>
      </c>
      <c r="J10" s="137"/>
      <c r="K10" s="38" t="s">
        <v>65</v>
      </c>
      <c r="L10" s="38" t="s">
        <v>66</v>
      </c>
      <c r="M10" s="38" t="s">
        <v>67</v>
      </c>
      <c r="N10" s="43" t="s">
        <v>48</v>
      </c>
      <c r="O10" s="30" t="s">
        <v>68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5" hidden="1" customHeight="1">
      <c r="F11" s="39"/>
      <c r="G11" s="40"/>
      <c r="O11" s="48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s="42" customFormat="1" ht="54" customHeight="1">
      <c r="A12" s="41">
        <v>10</v>
      </c>
      <c r="B12" s="41">
        <v>1</v>
      </c>
      <c r="C12" s="80" t="s">
        <v>33</v>
      </c>
      <c r="D12" s="80" t="s">
        <v>31</v>
      </c>
      <c r="E12" s="49" t="s">
        <v>70</v>
      </c>
      <c r="F12" s="74" t="s">
        <v>71</v>
      </c>
      <c r="G12" s="75" t="s">
        <v>76</v>
      </c>
      <c r="H12" s="75">
        <v>63</v>
      </c>
      <c r="I12" s="76">
        <v>31</v>
      </c>
      <c r="J12" s="76"/>
      <c r="K12" s="78">
        <v>24087</v>
      </c>
      <c r="L12" s="78">
        <v>24087</v>
      </c>
      <c r="M12" s="78">
        <v>12104.8</v>
      </c>
      <c r="N12" s="79">
        <f>M12/K12*100</f>
        <v>50.254494125461868</v>
      </c>
      <c r="O12" s="77">
        <f>M12/L12*100</f>
        <v>50.254494125461868</v>
      </c>
      <c r="P12" s="45"/>
      <c r="Q12" s="45"/>
      <c r="R12" s="45"/>
      <c r="S12" s="45"/>
      <c r="T12" s="4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s="42" customFormat="1" ht="42" customHeight="1">
      <c r="A13" s="41">
        <v>10</v>
      </c>
      <c r="B13" s="41">
        <v>1</v>
      </c>
      <c r="C13" s="80" t="s">
        <v>33</v>
      </c>
      <c r="D13" s="80" t="s">
        <v>77</v>
      </c>
      <c r="E13" s="49" t="s">
        <v>72</v>
      </c>
      <c r="F13" s="74" t="s">
        <v>73</v>
      </c>
      <c r="G13" s="75" t="s">
        <v>76</v>
      </c>
      <c r="H13" s="75">
        <v>2070</v>
      </c>
      <c r="I13" s="76">
        <v>990</v>
      </c>
      <c r="J13" s="76"/>
      <c r="K13" s="78">
        <v>4540</v>
      </c>
      <c r="L13" s="78">
        <v>4540</v>
      </c>
      <c r="M13" s="78">
        <v>2280</v>
      </c>
      <c r="N13" s="79">
        <f>M13/K13*100</f>
        <v>50.220264317180622</v>
      </c>
      <c r="O13" s="77">
        <f>M13/L13*100</f>
        <v>50.220264317180622</v>
      </c>
      <c r="P13" s="45"/>
      <c r="Q13" s="45"/>
      <c r="R13" s="45"/>
      <c r="S13" s="45"/>
      <c r="T13" s="47"/>
      <c r="U13" s="46"/>
      <c r="V13" s="46"/>
      <c r="W13" s="4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</sheetData>
  <mergeCells count="15">
    <mergeCell ref="A7:F7"/>
    <mergeCell ref="H1:M1"/>
    <mergeCell ref="K2:M2"/>
    <mergeCell ref="A3:M3"/>
    <mergeCell ref="A5:M5"/>
    <mergeCell ref="A6:M6"/>
    <mergeCell ref="N9:O9"/>
    <mergeCell ref="I10:J10"/>
    <mergeCell ref="G8:M8"/>
    <mergeCell ref="A9:D9"/>
    <mergeCell ref="E9:E10"/>
    <mergeCell ref="F9:F10"/>
    <mergeCell ref="G9:G10"/>
    <mergeCell ref="H9:J9"/>
    <mergeCell ref="K9:M9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sqref="A1:B1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theme="3" tint="0.79998168889431442"/>
  </sheetPr>
  <dimension ref="A1:Z31"/>
  <sheetViews>
    <sheetView zoomScaleNormal="100" workbookViewId="0">
      <selection activeCell="L10" sqref="L10"/>
    </sheetView>
  </sheetViews>
  <sheetFormatPr defaultRowHeight="15"/>
  <cols>
    <col min="1" max="1" width="14" customWidth="1"/>
    <col min="2" max="2" width="14.42578125" customWidth="1"/>
    <col min="3" max="3" width="6.140625" customWidth="1"/>
    <col min="4" max="4" width="17" customWidth="1"/>
    <col min="5" max="6" width="10" customWidth="1"/>
    <col min="7" max="7" width="7" customWidth="1"/>
    <col min="8" max="8" width="3.85546875" customWidth="1"/>
    <col min="9" max="9" width="9.140625" customWidth="1"/>
    <col min="10" max="10" width="1.7109375" customWidth="1"/>
    <col min="11" max="11" width="2.42578125" hidden="1" customWidth="1"/>
    <col min="12" max="12" width="14" customWidth="1"/>
    <col min="13" max="13" width="9.140625" hidden="1" customWidth="1"/>
    <col min="14" max="14" width="12.7109375" customWidth="1"/>
    <col min="15" max="15" width="5.28515625" hidden="1" customWidth="1"/>
    <col min="16" max="16" width="42" customWidth="1"/>
    <col min="17" max="17" width="0.140625" hidden="1" customWidth="1"/>
    <col min="18" max="22" width="9.140625" hidden="1" customWidth="1"/>
  </cols>
  <sheetData>
    <row r="1" spans="1:26" ht="15" customHeight="1">
      <c r="A1" s="160" t="s">
        <v>122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26" ht="15" customHeight="1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26" ht="15" customHeight="1">
      <c r="A3" s="149" t="s">
        <v>86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26">
      <c r="A4" s="158"/>
      <c r="B4" s="158"/>
      <c r="C4" s="158"/>
      <c r="D4" s="158"/>
      <c r="E4" s="159"/>
      <c r="F4" s="96"/>
      <c r="G4" s="96"/>
      <c r="H4" s="96"/>
      <c r="I4" s="50"/>
      <c r="J4" s="50"/>
      <c r="K4" s="50"/>
      <c r="L4" s="50"/>
      <c r="M4" s="50"/>
    </row>
    <row r="5" spans="1:26" ht="9" customHeight="1">
      <c r="A5" s="158"/>
      <c r="B5" s="158"/>
      <c r="C5" s="158"/>
      <c r="D5" s="158"/>
      <c r="E5" s="159"/>
      <c r="F5" s="96"/>
      <c r="G5" s="96"/>
      <c r="H5" s="96"/>
      <c r="I5" s="50"/>
      <c r="J5" s="50"/>
      <c r="K5" s="50"/>
      <c r="L5" s="50"/>
      <c r="M5" s="50"/>
    </row>
    <row r="6" spans="1:26" ht="39" customHeight="1">
      <c r="A6" s="161" t="s">
        <v>0</v>
      </c>
      <c r="B6" s="162"/>
      <c r="C6" s="165" t="s">
        <v>87</v>
      </c>
      <c r="D6" s="165" t="s">
        <v>88</v>
      </c>
      <c r="E6" s="165" t="s">
        <v>89</v>
      </c>
      <c r="F6" s="170" t="s">
        <v>90</v>
      </c>
      <c r="G6" s="171"/>
      <c r="H6" s="172"/>
      <c r="I6" s="165" t="s">
        <v>91</v>
      </c>
      <c r="J6" s="165"/>
      <c r="K6" s="165"/>
      <c r="L6" s="165"/>
      <c r="M6" s="165"/>
      <c r="N6" s="188" t="s">
        <v>92</v>
      </c>
      <c r="O6" s="189"/>
      <c r="P6" s="203" t="s">
        <v>93</v>
      </c>
    </row>
    <row r="7" spans="1:26" ht="24.75" customHeight="1">
      <c r="A7" s="163"/>
      <c r="B7" s="164"/>
      <c r="C7" s="165"/>
      <c r="D7" s="165"/>
      <c r="E7" s="165"/>
      <c r="F7" s="173"/>
      <c r="G7" s="174"/>
      <c r="H7" s="175"/>
      <c r="I7" s="170" t="s">
        <v>94</v>
      </c>
      <c r="J7" s="171"/>
      <c r="K7" s="172"/>
      <c r="L7" s="170" t="s">
        <v>95</v>
      </c>
      <c r="M7" s="172"/>
      <c r="N7" s="190"/>
      <c r="O7" s="191"/>
      <c r="P7" s="204"/>
    </row>
    <row r="8" spans="1:26" ht="26.25" customHeight="1">
      <c r="A8" s="97" t="s">
        <v>96</v>
      </c>
      <c r="B8" s="97" t="s">
        <v>2</v>
      </c>
      <c r="C8" s="166"/>
      <c r="D8" s="166"/>
      <c r="E8" s="166"/>
      <c r="F8" s="176"/>
      <c r="G8" s="177"/>
      <c r="H8" s="178"/>
      <c r="I8" s="176"/>
      <c r="J8" s="177"/>
      <c r="K8" s="178"/>
      <c r="L8" s="176"/>
      <c r="M8" s="178"/>
      <c r="N8" s="192"/>
      <c r="O8" s="193"/>
      <c r="P8" s="205"/>
    </row>
    <row r="9" spans="1:26">
      <c r="A9" s="98" t="s">
        <v>97</v>
      </c>
      <c r="B9" s="98"/>
      <c r="C9" s="200" t="s">
        <v>98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</row>
    <row r="10" spans="1:26" ht="91.5" customHeight="1">
      <c r="A10" s="98" t="s">
        <v>97</v>
      </c>
      <c r="B10" s="98" t="s">
        <v>99</v>
      </c>
      <c r="C10" s="99" t="s">
        <v>100</v>
      </c>
      <c r="D10" s="100" t="s">
        <v>101</v>
      </c>
      <c r="E10" s="101" t="s">
        <v>102</v>
      </c>
      <c r="F10" s="167">
        <v>67.3</v>
      </c>
      <c r="G10" s="168"/>
      <c r="H10" s="169"/>
      <c r="I10" s="179">
        <v>67.5</v>
      </c>
      <c r="J10" s="181"/>
      <c r="K10" s="102">
        <v>66</v>
      </c>
      <c r="L10" s="123" t="s">
        <v>121</v>
      </c>
      <c r="M10" s="102"/>
      <c r="N10" s="154" t="s">
        <v>121</v>
      </c>
      <c r="O10" s="155"/>
      <c r="P10" s="103" t="s">
        <v>103</v>
      </c>
      <c r="X10" s="157"/>
      <c r="Y10" s="157"/>
      <c r="Z10" s="157"/>
    </row>
    <row r="11" spans="1:26" ht="108" customHeight="1">
      <c r="A11" s="98" t="s">
        <v>97</v>
      </c>
      <c r="B11" s="98" t="s">
        <v>99</v>
      </c>
      <c r="C11" s="104" t="s">
        <v>104</v>
      </c>
      <c r="D11" s="105" t="s">
        <v>105</v>
      </c>
      <c r="E11" s="101" t="s">
        <v>106</v>
      </c>
      <c r="F11" s="179">
        <v>645</v>
      </c>
      <c r="G11" s="180"/>
      <c r="H11" s="181"/>
      <c r="I11" s="179">
        <v>650</v>
      </c>
      <c r="J11" s="181"/>
      <c r="K11" s="102">
        <v>94.5</v>
      </c>
      <c r="L11" s="123" t="s">
        <v>121</v>
      </c>
      <c r="M11" s="102"/>
      <c r="N11" s="154" t="s">
        <v>121</v>
      </c>
      <c r="O11" s="155"/>
      <c r="P11" s="106" t="s">
        <v>103</v>
      </c>
      <c r="X11" s="157"/>
      <c r="Y11" s="157"/>
      <c r="Z11" s="157"/>
    </row>
    <row r="12" spans="1:26">
      <c r="A12" s="98" t="s">
        <v>97</v>
      </c>
      <c r="B12" s="98" t="s">
        <v>30</v>
      </c>
      <c r="C12" s="107" t="s">
        <v>107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N12" s="110"/>
      <c r="O12" s="110"/>
      <c r="P12" s="111"/>
    </row>
    <row r="13" spans="1:26" ht="38.25">
      <c r="A13" s="98" t="s">
        <v>97</v>
      </c>
      <c r="B13" s="98" t="s">
        <v>30</v>
      </c>
      <c r="C13" s="97">
        <v>1</v>
      </c>
      <c r="D13" s="74" t="s">
        <v>108</v>
      </c>
      <c r="E13" s="75" t="s">
        <v>102</v>
      </c>
      <c r="F13" s="194">
        <v>89.3</v>
      </c>
      <c r="G13" s="195"/>
      <c r="H13" s="196"/>
      <c r="I13" s="194">
        <v>90.5</v>
      </c>
      <c r="J13" s="196"/>
      <c r="K13" s="112"/>
      <c r="L13" s="123" t="s">
        <v>121</v>
      </c>
      <c r="M13" s="112"/>
      <c r="N13" s="154" t="s">
        <v>121</v>
      </c>
      <c r="O13" s="155"/>
      <c r="P13" s="113" t="s">
        <v>103</v>
      </c>
    </row>
    <row r="14" spans="1:26" ht="89.25">
      <c r="A14" s="98" t="s">
        <v>97</v>
      </c>
      <c r="B14" s="98" t="s">
        <v>30</v>
      </c>
      <c r="C14" s="97">
        <v>2</v>
      </c>
      <c r="D14" s="74" t="s">
        <v>109</v>
      </c>
      <c r="E14" s="75" t="s">
        <v>102</v>
      </c>
      <c r="F14" s="197">
        <v>86</v>
      </c>
      <c r="G14" s="198"/>
      <c r="H14" s="199"/>
      <c r="I14" s="197">
        <v>85</v>
      </c>
      <c r="J14" s="199"/>
      <c r="K14" s="112"/>
      <c r="L14" s="123" t="s">
        <v>121</v>
      </c>
      <c r="M14" s="112"/>
      <c r="N14" s="154" t="s">
        <v>121</v>
      </c>
      <c r="O14" s="155"/>
      <c r="P14" s="103" t="s">
        <v>103</v>
      </c>
    </row>
    <row r="15" spans="1:26" ht="168" customHeight="1">
      <c r="A15" s="98" t="s">
        <v>97</v>
      </c>
      <c r="B15" s="98" t="s">
        <v>30</v>
      </c>
      <c r="C15" s="114" t="s">
        <v>110</v>
      </c>
      <c r="D15" s="100" t="s">
        <v>111</v>
      </c>
      <c r="E15" s="115" t="s">
        <v>102</v>
      </c>
      <c r="F15" s="167">
        <v>26.87</v>
      </c>
      <c r="G15" s="168"/>
      <c r="H15" s="169"/>
      <c r="I15" s="167">
        <v>29.8</v>
      </c>
      <c r="J15" s="169"/>
      <c r="K15" s="115">
        <v>15.8</v>
      </c>
      <c r="L15" s="123" t="s">
        <v>121</v>
      </c>
      <c r="M15" s="115"/>
      <c r="N15" s="154" t="s">
        <v>121</v>
      </c>
      <c r="O15" s="155"/>
      <c r="P15" s="113" t="s">
        <v>103</v>
      </c>
      <c r="Q15" s="122"/>
      <c r="R15" s="122"/>
      <c r="S15" s="122"/>
      <c r="T15" s="122"/>
      <c r="U15" s="122"/>
      <c r="V15" s="122"/>
    </row>
    <row r="16" spans="1:26">
      <c r="A16" s="98" t="s">
        <v>97</v>
      </c>
      <c r="B16" s="98" t="s">
        <v>32</v>
      </c>
      <c r="C16" s="185" t="s">
        <v>112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7"/>
      <c r="Q16" s="122"/>
      <c r="R16" s="122"/>
      <c r="S16" s="122"/>
      <c r="T16" s="122"/>
      <c r="U16" s="122"/>
      <c r="V16" s="122"/>
    </row>
    <row r="17" spans="1:22" ht="101.25" customHeight="1">
      <c r="A17" s="98" t="s">
        <v>97</v>
      </c>
      <c r="B17" s="98" t="s">
        <v>32</v>
      </c>
      <c r="C17" s="99" t="s">
        <v>100</v>
      </c>
      <c r="D17" s="100" t="s">
        <v>113</v>
      </c>
      <c r="E17" s="115" t="s">
        <v>114</v>
      </c>
      <c r="F17" s="167">
        <v>10.018000000000001</v>
      </c>
      <c r="G17" s="168"/>
      <c r="H17" s="169"/>
      <c r="I17" s="152">
        <v>10</v>
      </c>
      <c r="J17" s="153"/>
      <c r="K17" s="115">
        <v>10</v>
      </c>
      <c r="L17" s="123" t="s">
        <v>121</v>
      </c>
      <c r="M17" s="115"/>
      <c r="N17" s="154" t="s">
        <v>121</v>
      </c>
      <c r="O17" s="155"/>
      <c r="P17" s="116" t="s">
        <v>103</v>
      </c>
      <c r="Q17" s="122"/>
      <c r="R17" s="122"/>
      <c r="S17" s="122"/>
      <c r="T17" s="122"/>
      <c r="U17" s="122"/>
      <c r="V17" s="122"/>
    </row>
    <row r="18" spans="1:22" ht="51.75" customHeight="1">
      <c r="A18" s="98" t="s">
        <v>97</v>
      </c>
      <c r="B18" s="98" t="s">
        <v>32</v>
      </c>
      <c r="C18" s="117">
        <v>2</v>
      </c>
      <c r="D18" s="100" t="s">
        <v>115</v>
      </c>
      <c r="E18" s="118" t="s">
        <v>116</v>
      </c>
      <c r="F18" s="152">
        <v>43</v>
      </c>
      <c r="G18" s="156"/>
      <c r="H18" s="153"/>
      <c r="I18" s="152">
        <v>39</v>
      </c>
      <c r="J18" s="153"/>
      <c r="K18" s="118">
        <v>11</v>
      </c>
      <c r="L18" s="123" t="s">
        <v>121</v>
      </c>
      <c r="M18" s="118"/>
      <c r="N18" s="154" t="s">
        <v>121</v>
      </c>
      <c r="O18" s="155"/>
      <c r="P18" s="113" t="s">
        <v>103</v>
      </c>
      <c r="Q18" s="122"/>
      <c r="R18" s="122"/>
      <c r="S18" s="122"/>
      <c r="T18" s="122"/>
      <c r="U18" s="122"/>
      <c r="V18" s="122"/>
    </row>
    <row r="19" spans="1:22">
      <c r="A19" s="98" t="s">
        <v>97</v>
      </c>
      <c r="B19" s="98" t="s">
        <v>33</v>
      </c>
      <c r="C19" s="182" t="s">
        <v>117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4"/>
      <c r="Q19" s="122"/>
      <c r="R19" s="122"/>
      <c r="S19" s="122"/>
      <c r="T19" s="122"/>
      <c r="U19" s="122"/>
      <c r="V19" s="122"/>
    </row>
    <row r="20" spans="1:22" ht="77.25" customHeight="1">
      <c r="A20" s="98" t="s">
        <v>97</v>
      </c>
      <c r="B20" s="98" t="s">
        <v>33</v>
      </c>
      <c r="C20" s="99" t="s">
        <v>100</v>
      </c>
      <c r="D20" s="119" t="s">
        <v>118</v>
      </c>
      <c r="E20" s="118" t="s">
        <v>102</v>
      </c>
      <c r="F20" s="152">
        <v>1</v>
      </c>
      <c r="G20" s="156"/>
      <c r="H20" s="153"/>
      <c r="I20" s="152">
        <v>0.5</v>
      </c>
      <c r="J20" s="153"/>
      <c r="K20" s="118">
        <v>8.4</v>
      </c>
      <c r="L20" s="123" t="s">
        <v>121</v>
      </c>
      <c r="M20" s="120"/>
      <c r="N20" s="154" t="s">
        <v>121</v>
      </c>
      <c r="O20" s="155"/>
      <c r="P20" s="113" t="s">
        <v>103</v>
      </c>
      <c r="Q20" s="122"/>
      <c r="R20" s="122"/>
      <c r="S20" s="122"/>
      <c r="T20" s="122"/>
      <c r="U20" s="122"/>
      <c r="V20" s="122"/>
    </row>
    <row r="21" spans="1:22" ht="89.25" customHeight="1">
      <c r="A21" s="98" t="s">
        <v>97</v>
      </c>
      <c r="B21" s="98" t="s">
        <v>33</v>
      </c>
      <c r="C21" s="99" t="s">
        <v>104</v>
      </c>
      <c r="D21" s="119" t="s">
        <v>119</v>
      </c>
      <c r="E21" s="118" t="s">
        <v>102</v>
      </c>
      <c r="F21" s="152">
        <v>99.6</v>
      </c>
      <c r="G21" s="156"/>
      <c r="H21" s="153"/>
      <c r="I21" s="154">
        <v>95</v>
      </c>
      <c r="J21" s="155"/>
      <c r="K21" s="118" t="s">
        <v>120</v>
      </c>
      <c r="L21" s="123" t="s">
        <v>121</v>
      </c>
      <c r="M21" s="113"/>
      <c r="N21" s="154" t="s">
        <v>121</v>
      </c>
      <c r="O21" s="155"/>
      <c r="P21" s="113" t="s">
        <v>103</v>
      </c>
      <c r="Q21" s="122"/>
      <c r="R21" s="122"/>
      <c r="S21" s="122"/>
      <c r="T21" s="122"/>
      <c r="U21" s="122"/>
      <c r="V21" s="122"/>
    </row>
    <row r="22" spans="1:2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22" ht="1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22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  <row r="25" spans="1:22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22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1:22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</row>
    <row r="28" spans="1:22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</row>
    <row r="29" spans="1:2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1:22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22" ht="104.25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</row>
  </sheetData>
  <mergeCells count="47">
    <mergeCell ref="I14:J14"/>
    <mergeCell ref="C9:P9"/>
    <mergeCell ref="I10:J10"/>
    <mergeCell ref="I11:J11"/>
    <mergeCell ref="P6:P8"/>
    <mergeCell ref="I7:K8"/>
    <mergeCell ref="L7:M8"/>
    <mergeCell ref="I6:M6"/>
    <mergeCell ref="F15:H15"/>
    <mergeCell ref="N17:O17"/>
    <mergeCell ref="F6:H8"/>
    <mergeCell ref="F10:H10"/>
    <mergeCell ref="F11:H11"/>
    <mergeCell ref="F17:H17"/>
    <mergeCell ref="N15:O15"/>
    <mergeCell ref="I15:J15"/>
    <mergeCell ref="I17:J17"/>
    <mergeCell ref="C16:P16"/>
    <mergeCell ref="N13:O13"/>
    <mergeCell ref="N14:O14"/>
    <mergeCell ref="N6:O8"/>
    <mergeCell ref="F13:H13"/>
    <mergeCell ref="F14:H14"/>
    <mergeCell ref="I13:J13"/>
    <mergeCell ref="X10:Z11"/>
    <mergeCell ref="A4:E4"/>
    <mergeCell ref="A1:P1"/>
    <mergeCell ref="A2:P2"/>
    <mergeCell ref="A5:E5"/>
    <mergeCell ref="A6:B7"/>
    <mergeCell ref="C6:C8"/>
    <mergeCell ref="D6:D8"/>
    <mergeCell ref="E6:E8"/>
    <mergeCell ref="N10:O10"/>
    <mergeCell ref="N11:O11"/>
    <mergeCell ref="A3:P3"/>
    <mergeCell ref="A23:P31"/>
    <mergeCell ref="I18:J18"/>
    <mergeCell ref="N18:O18"/>
    <mergeCell ref="N20:O20"/>
    <mergeCell ref="F18:H18"/>
    <mergeCell ref="F20:H20"/>
    <mergeCell ref="F21:H21"/>
    <mergeCell ref="N21:O21"/>
    <mergeCell ref="I20:J20"/>
    <mergeCell ref="I21:J21"/>
    <mergeCell ref="C19:P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1</vt:lpstr>
      <vt:lpstr>Форма 4</vt:lpstr>
      <vt:lpstr>Лист1</vt:lpstr>
      <vt:lpstr>форма 5</vt:lpstr>
      <vt:lpstr>'Форма 1'!Заголовки_для_печати</vt:lpstr>
      <vt:lpstr>'форма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2017-07-27T10:31:34Z</dcterms:modified>
</cp:coreProperties>
</file>