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405" windowWidth="14805" windowHeight="7710" tabRatio="766"/>
  </bookViews>
  <sheets>
    <sheet name="Анализ 31.12.20" sheetId="13" r:id="rId1"/>
  </sheets>
  <definedNames>
    <definedName name="_xlnm._FilterDatabase" localSheetId="0" hidden="1">'Анализ 31.12.20'!$A$7:$M$96</definedName>
    <definedName name="_xlnm.Print_Titles" localSheetId="0">'Анализ 31.12.20'!$5:$7</definedName>
  </definedNames>
  <calcPr calcId="145621"/>
</workbook>
</file>

<file path=xl/calcChain.xml><?xml version="1.0" encoding="utf-8"?>
<calcChain xmlns="http://schemas.openxmlformats.org/spreadsheetml/2006/main">
  <c r="H69" i="13" l="1"/>
  <c r="I69" i="13"/>
  <c r="I83" i="13"/>
  <c r="I84" i="13"/>
  <c r="I85" i="13"/>
  <c r="H83" i="13"/>
  <c r="H85" i="13"/>
  <c r="H13" i="13"/>
  <c r="I13" i="13"/>
  <c r="I12" i="13" s="1"/>
  <c r="I11" i="13" s="1"/>
  <c r="I73" i="13"/>
  <c r="H73" i="13"/>
  <c r="H61" i="13"/>
  <c r="I74" i="13"/>
  <c r="H74" i="13"/>
  <c r="H47" i="13"/>
  <c r="I20" i="13"/>
  <c r="I15" i="13"/>
  <c r="H72" i="13" l="1"/>
  <c r="H70" i="13" s="1"/>
  <c r="H71" i="13" l="1"/>
  <c r="I61" i="13"/>
  <c r="I49" i="13"/>
  <c r="H37" i="13"/>
  <c r="I37" i="13"/>
  <c r="I56" i="13"/>
  <c r="I95" i="13"/>
  <c r="I94" i="13" s="1"/>
  <c r="I91" i="13"/>
  <c r="I90" i="13" s="1"/>
  <c r="I81" i="13"/>
  <c r="I80" i="13" s="1"/>
  <c r="I79" i="13" s="1"/>
  <c r="I78" i="13" s="1"/>
  <c r="I77" i="13" s="1"/>
  <c r="I72" i="13"/>
  <c r="I67" i="13"/>
  <c r="I53" i="13"/>
  <c r="I47" i="13"/>
  <c r="I45" i="13"/>
  <c r="I18" i="13"/>
  <c r="I14" i="13"/>
  <c r="H95" i="13"/>
  <c r="H94" i="13" s="1"/>
  <c r="H91" i="13"/>
  <c r="H90" i="13" s="1"/>
  <c r="H84" i="13"/>
  <c r="H81" i="13"/>
  <c r="H80" i="13" s="1"/>
  <c r="H79" i="13" s="1"/>
  <c r="H78" i="13" s="1"/>
  <c r="H77" i="13" s="1"/>
  <c r="H67" i="13"/>
  <c r="H58" i="13"/>
  <c r="H57" i="13"/>
  <c r="H53" i="13"/>
  <c r="H49" i="13"/>
  <c r="H45" i="13"/>
  <c r="H44" i="13" s="1"/>
  <c r="H18" i="13"/>
  <c r="H14" i="13"/>
  <c r="H52" i="13" l="1"/>
  <c r="H56" i="13"/>
  <c r="H51" i="13"/>
  <c r="H60" i="13"/>
  <c r="H59" i="13" s="1"/>
  <c r="I60" i="13"/>
  <c r="I59" i="13" s="1"/>
  <c r="I52" i="13"/>
  <c r="I51" i="13" s="1"/>
  <c r="I44" i="13"/>
  <c r="I70" i="13"/>
  <c r="I71" i="13"/>
  <c r="I10" i="13" l="1"/>
  <c r="I9" i="13" s="1"/>
  <c r="I8" i="13" s="1"/>
  <c r="H12" i="13"/>
  <c r="H11" i="13" s="1"/>
  <c r="H10" i="13" s="1"/>
  <c r="H9" i="13" l="1"/>
  <c r="H8" i="13" s="1"/>
</calcChain>
</file>

<file path=xl/sharedStrings.xml><?xml version="1.0" encoding="utf-8"?>
<sst xmlns="http://schemas.openxmlformats.org/spreadsheetml/2006/main" count="534" uniqueCount="132">
  <si>
    <t/>
  </si>
  <si>
    <t>Министерство национальной политики Удмуртской Республики</t>
  </si>
  <si>
    <t>Единица измерения: тыс. руб.</t>
  </si>
  <si>
    <t>Наименование показателя</t>
  </si>
  <si>
    <t>Код по бюджетной классификации</t>
  </si>
  <si>
    <t>главного распорядителя</t>
  </si>
  <si>
    <t>раздела, подраздела</t>
  </si>
  <si>
    <t>целевой статьи</t>
  </si>
  <si>
    <t>вида расходов</t>
  </si>
  <si>
    <t>дополнительной классификации</t>
  </si>
  <si>
    <t>региональной классификации</t>
  </si>
  <si>
    <t>852</t>
  </si>
  <si>
    <t>Общегосударственные вопросы</t>
  </si>
  <si>
    <t>0100</t>
  </si>
  <si>
    <t>Другие общегосударственные вопросы</t>
  </si>
  <si>
    <t>0113</t>
  </si>
  <si>
    <t>Государственная программа Удмуртской Республики «Этносоциальное развитие и гармонизация межэтнических отношений»</t>
  </si>
  <si>
    <t>1000000000</t>
  </si>
  <si>
    <t>Подпрограмма «Гармонизация межэтнических отношений, профилактика экстремизма и терроризма в Удмуртской Республике»</t>
  </si>
  <si>
    <t>1010000000</t>
  </si>
  <si>
    <t>Мероприятия в сфере гармонизации межэтнических отношений и профилактики экстремистских проявлений</t>
  </si>
  <si>
    <t>1010200000</t>
  </si>
  <si>
    <t>На проведение государственных, республиканских и национальных праздников</t>
  </si>
  <si>
    <t>1010200450</t>
  </si>
  <si>
    <t>Иные межбюджетные трансферты</t>
  </si>
  <si>
    <t>540</t>
  </si>
  <si>
    <t>Реализация мероприятий по укреплению единства российской нации и этнокультурному развитию народов России</t>
  </si>
  <si>
    <t>10102R5160</t>
  </si>
  <si>
    <t>Прочая закупка товаров, работ и услуг</t>
  </si>
  <si>
    <t>244</t>
  </si>
  <si>
    <t>Субсидии бюджетным учреждениям на иные цели</t>
  </si>
  <si>
    <t>612</t>
  </si>
  <si>
    <t>Субсидии (гранты в форме субсидий), подлежащие казначейскому сопровождению</t>
  </si>
  <si>
    <t>632</t>
  </si>
  <si>
    <t>Реализация государственной политики в сфере межнациональных отношений</t>
  </si>
  <si>
    <t>1010400000</t>
  </si>
  <si>
    <t>Реализация проектов национально-культурной направленности</t>
  </si>
  <si>
    <t>1010408230</t>
  </si>
  <si>
    <t>Проведение отдельных мероприятий национально-культурной направленности</t>
  </si>
  <si>
    <t>1010408240</t>
  </si>
  <si>
    <t>Участие в межрегиональных мероприятиях национально-культурной направленности</t>
  </si>
  <si>
    <t>1010408250</t>
  </si>
  <si>
    <t>Подпрограмма «Сохранение и развитие языков народов Удмуртии»</t>
  </si>
  <si>
    <t>1020000000</t>
  </si>
  <si>
    <t>Мероприятия по обеспечению оптимальных условий для сохранения и развития языков народов Удмуртии, использованию удмуртского языка как государственного языка Удмуртской Республики</t>
  </si>
  <si>
    <t>1020200000</t>
  </si>
  <si>
    <t>Сохранение и развитие языков народов Удмуртской Республики</t>
  </si>
  <si>
    <t>1020204910</t>
  </si>
  <si>
    <t>10202R5160</t>
  </si>
  <si>
    <t>Подпрограмма «Создание условий для реализации государственной программы»</t>
  </si>
  <si>
    <t>1030000000</t>
  </si>
  <si>
    <t>Реализация установленных функций (полномочий) государственного органа</t>
  </si>
  <si>
    <t>1030100000</t>
  </si>
  <si>
    <t>Центральный аппарат</t>
  </si>
  <si>
    <t>1030100030</t>
  </si>
  <si>
    <t>Фонд оплаты труда государственных (муниципальных) органов</t>
  </si>
  <si>
    <t>121</t>
  </si>
  <si>
    <t>Иные выплаты персоналу государственных (муниципальных) органов, за исключением фонда оплаты труда</t>
  </si>
  <si>
    <t>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</si>
  <si>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</si>
  <si>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</si>
  <si>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Уплата иных платежей</t>
  </si>
  <si>
    <t>853</t>
  </si>
  <si>
    <t>Услуги по размещению и поддержке ресурсов в информационно-телекоммуникационной сети «Интернет»</t>
  </si>
  <si>
    <t>1030198710</t>
  </si>
  <si>
    <t>Культура, кинематография</t>
  </si>
  <si>
    <t>0800</t>
  </si>
  <si>
    <t>Культура</t>
  </si>
  <si>
    <t>0801</t>
  </si>
  <si>
    <t>Субсидии бюджетному учреждению Удмуртской Республики «Дом Дружбы народов» на выполнение государственных работ</t>
  </si>
  <si>
    <t>1010300000</t>
  </si>
  <si>
    <t>Оказание государственными учреждениями государственных услуг, выполнение государственных работ, финансовое обеспечение деятельности государственных учреждений</t>
  </si>
  <si>
    <t>1010306770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</si>
  <si>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</si>
  <si>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</si>
  <si>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Другие вопросы в области культуры, кинематографии</t>
  </si>
  <si>
    <t>0804</t>
  </si>
  <si>
    <t>Уплата налога на имущество организаций и земельного налога Министерством национальной политики Удмуртской Республики и подведомственным ему учреждением</t>
  </si>
  <si>
    <t>1030600000</t>
  </si>
  <si>
    <t>Уплата земельного налога</t>
  </si>
  <si>
    <t>1030600640</t>
  </si>
  <si>
    <t>20-55160-000000-000000</t>
  </si>
  <si>
    <t>Обеспечение межнационального мира и согласия, гармонизации межнациональных (межэтнических) отношений</t>
  </si>
  <si>
    <t>Субсидии, за исключением субсидий на софинансирование капитальных вложений в объекты государственной (муниципальной) собственности</t>
  </si>
  <si>
    <t>МБО 03</t>
  </si>
  <si>
    <t>МБО 17</t>
  </si>
  <si>
    <t>МБО02</t>
  </si>
  <si>
    <t>МБО07</t>
  </si>
  <si>
    <t>МБО08</t>
  </si>
  <si>
    <t>МБО09</t>
  </si>
  <si>
    <t>МБО10</t>
  </si>
  <si>
    <t>МБО12</t>
  </si>
  <si>
    <t>МБО14</t>
  </si>
  <si>
    <t>МБО16</t>
  </si>
  <si>
    <t>МБО18</t>
  </si>
  <si>
    <t>МБО19</t>
  </si>
  <si>
    <t>МБО20</t>
  </si>
  <si>
    <t>МБО21</t>
  </si>
  <si>
    <t>МБО23</t>
  </si>
  <si>
    <t>МБО24</t>
  </si>
  <si>
    <t>МБО26</t>
  </si>
  <si>
    <t>МБО27</t>
  </si>
  <si>
    <r>
      <t xml:space="preserve">Иные межбюджетные трансферты </t>
    </r>
    <r>
      <rPr>
        <i/>
        <sz val="12"/>
        <color rgb="FF000000"/>
        <rFont val="Times New Roman"/>
        <family val="1"/>
        <charset val="204"/>
      </rPr>
      <t>(МО "Можгинский район")</t>
    </r>
  </si>
  <si>
    <r>
      <t>Иные межбюджетные трансферты</t>
    </r>
    <r>
      <rPr>
        <i/>
        <sz val="12"/>
        <color rgb="FF000000"/>
        <rFont val="Times New Roman"/>
        <family val="1"/>
        <charset val="204"/>
      </rPr>
      <t xml:space="preserve"> (МО "Вавожский район")</t>
    </r>
  </si>
  <si>
    <r>
      <t xml:space="preserve">Субсидии, за исключением субсидий на софинансирование капитальных вложений в объекты государственной (муниципальной) собственности </t>
    </r>
    <r>
      <rPr>
        <i/>
        <sz val="12"/>
        <color rgb="FF000000"/>
        <rFont val="Times New Roman"/>
        <family val="1"/>
        <charset val="204"/>
      </rPr>
      <t>(МО " Балезинский район")</t>
    </r>
  </si>
  <si>
    <r>
      <t xml:space="preserve">Субсидии, за исключением субсидий на софинансирование капитальных вложений в объекты государственной (муниципальной) собственности </t>
    </r>
    <r>
      <rPr>
        <i/>
        <sz val="12"/>
        <color rgb="FF000000"/>
        <rFont val="Times New Roman"/>
        <family val="1"/>
        <charset val="204"/>
      </rPr>
      <t>(МО " Дебесский район")</t>
    </r>
  </si>
  <si>
    <r>
      <t xml:space="preserve">Субсидии, за исключением субсидий на софинансирование капитальных вложений в объекты государственной (муниципальной) собственности </t>
    </r>
    <r>
      <rPr>
        <i/>
        <sz val="12"/>
        <color rgb="FF000000"/>
        <rFont val="Times New Roman"/>
        <family val="1"/>
        <charset val="204"/>
      </rPr>
      <t>(МО "Завьяловский район")</t>
    </r>
  </si>
  <si>
    <r>
      <t xml:space="preserve">Субсидии, за исключением субсидий на софинансирование капитальных вложений в объекты государственной (муниципальной) собственности </t>
    </r>
    <r>
      <rPr>
        <i/>
        <sz val="12"/>
        <color rgb="FF000000"/>
        <rFont val="Times New Roman"/>
        <family val="1"/>
        <charset val="204"/>
      </rPr>
      <t>(МО " Игринский район")</t>
    </r>
  </si>
  <si>
    <r>
      <t xml:space="preserve">Субсидии, за исключением субсидий на софинансирование капитальных вложений в объекты государственной (муниципальной) собственности </t>
    </r>
    <r>
      <rPr>
        <i/>
        <sz val="12"/>
        <color rgb="FF000000"/>
        <rFont val="Times New Roman"/>
        <family val="1"/>
        <charset val="204"/>
      </rPr>
      <t>(МО " Камбарский район")</t>
    </r>
  </si>
  <si>
    <r>
      <t xml:space="preserve">Субсидии, за исключением субсидий на софинансирование капитальных вложений в объекты государственной (муниципальной) собственности </t>
    </r>
    <r>
      <rPr>
        <i/>
        <sz val="12"/>
        <color rgb="FF000000"/>
        <rFont val="Times New Roman"/>
        <family val="1"/>
        <charset val="204"/>
      </rPr>
      <t>(МО " Кезский район")</t>
    </r>
  </si>
  <si>
    <r>
      <t xml:space="preserve">Субсидии, за исключением субсидий на софинансирование капитальных вложений в объекты государственной (муниципальной) собственности </t>
    </r>
    <r>
      <rPr>
        <i/>
        <sz val="12"/>
        <color rgb="FF000000"/>
        <rFont val="Times New Roman"/>
        <family val="1"/>
        <charset val="204"/>
      </rPr>
      <t>(МО " Киясовский район")</t>
    </r>
  </si>
  <si>
    <r>
      <t xml:space="preserve">Субсидии, за исключением субсидий на софинансирование капитальных вложений в объекты государственной (муниципальной) собственности </t>
    </r>
    <r>
      <rPr>
        <i/>
        <sz val="12"/>
        <color rgb="FF000000"/>
        <rFont val="Times New Roman"/>
        <family val="1"/>
        <charset val="204"/>
      </rPr>
      <t>(МО " Малопургинский район")</t>
    </r>
  </si>
  <si>
    <r>
      <t xml:space="preserve">Субсидии, за исключением субсидий на софинансирование капитальных вложений в объекты государственной (муниципальной) собственности </t>
    </r>
    <r>
      <rPr>
        <i/>
        <sz val="12"/>
        <color rgb="FF000000"/>
        <rFont val="Times New Roman"/>
        <family val="1"/>
        <charset val="204"/>
      </rPr>
      <t>(МО "Сарапульский район")</t>
    </r>
  </si>
  <si>
    <r>
      <t xml:space="preserve">Субсидии, за исключением субсидий на софинансирование капитальных вложений в объекты государственной (муниципальной) собственности </t>
    </r>
    <r>
      <rPr>
        <i/>
        <sz val="12"/>
        <color rgb="FF000000"/>
        <rFont val="Times New Roman"/>
        <family val="1"/>
        <charset val="204"/>
      </rPr>
      <t>(МО " Селтинский район")</t>
    </r>
  </si>
  <si>
    <r>
      <t xml:space="preserve">Субсидии, за исключением субсидий на софинансирование капитальных вложений в объекты государственной (муниципальной) собственности </t>
    </r>
    <r>
      <rPr>
        <i/>
        <sz val="12"/>
        <color rgb="FF000000"/>
        <rFont val="Times New Roman"/>
        <family val="1"/>
        <charset val="204"/>
      </rPr>
      <t>(МО " Сюмсинский район")</t>
    </r>
  </si>
  <si>
    <r>
      <t xml:space="preserve">Субсидии, за исключением субсидий на софинансирование капитальных вложений в объекты государственной (муниципальной) собственности </t>
    </r>
    <r>
      <rPr>
        <i/>
        <sz val="12"/>
        <color rgb="FF000000"/>
        <rFont val="Times New Roman"/>
        <family val="1"/>
        <charset val="204"/>
      </rPr>
      <t>(МО " Увинский район")</t>
    </r>
  </si>
  <si>
    <r>
      <t xml:space="preserve">Субсидии, за исключением субсидий на софинансирование капитальных вложений в объекты государственной (муниципальной) собственности </t>
    </r>
    <r>
      <rPr>
        <i/>
        <sz val="12"/>
        <color rgb="FF000000"/>
        <rFont val="Times New Roman"/>
        <family val="1"/>
        <charset val="204"/>
      </rPr>
      <t>(МО "Юкаменский  район")</t>
    </r>
  </si>
  <si>
    <r>
      <t xml:space="preserve">Субсидии, за исключением субсидий на софинансирование капитальных вложений в объекты государственной (муниципальной) собственности </t>
    </r>
    <r>
      <rPr>
        <i/>
        <sz val="12"/>
        <color rgb="FF000000"/>
        <rFont val="Times New Roman"/>
        <family val="1"/>
        <charset val="204"/>
      </rPr>
      <t>(МО " Якшур-Бодьинский район")</t>
    </r>
  </si>
  <si>
    <r>
      <t xml:space="preserve">Субсидии, за исключением субсидий на софинансирование капитальных вложений в объекты государственной (муниципальной) собственности </t>
    </r>
    <r>
      <rPr>
        <i/>
        <sz val="12"/>
        <color rgb="FF000000"/>
        <rFont val="Times New Roman"/>
        <family val="1"/>
        <charset val="204"/>
      </rPr>
      <t>(МО " г.Ижевск")</t>
    </r>
  </si>
  <si>
    <r>
      <t xml:space="preserve">Субсидии, за исключением субсидий на софинансирование капитальных вложений в объекты государственной (муниципальной) собственности </t>
    </r>
    <r>
      <rPr>
        <i/>
        <sz val="12"/>
        <color rgb="FF000000"/>
        <rFont val="Times New Roman"/>
        <family val="1"/>
        <charset val="204"/>
      </rPr>
      <t>(МО "г. Сарапул")</t>
    </r>
  </si>
  <si>
    <t>Прочие обязательства государства</t>
  </si>
  <si>
    <t>9900308620</t>
  </si>
  <si>
    <t>Подготовка и проведение празднования 100-летия государственности Удмуртии</t>
  </si>
  <si>
    <r>
      <t xml:space="preserve">Иные межбюджетные трансферты </t>
    </r>
    <r>
      <rPr>
        <i/>
        <sz val="12"/>
        <color rgb="FF000000"/>
        <rFont val="Times New Roman"/>
        <family val="1"/>
        <charset val="204"/>
      </rPr>
      <t>(МО "Вавожский район")</t>
    </r>
  </si>
  <si>
    <t>Непрограммные направления деятельности</t>
  </si>
  <si>
    <t>Резервные фонды</t>
  </si>
  <si>
    <t>Резервные фонды исполнительных органов государственной власти субъектов Российской Федерации</t>
  </si>
  <si>
    <t>Расходы на обеспечение государственных гарантий лицам, замещающим государственные должности Удмуртской Республики и государственным гражданским служащим Удмуртской Республики</t>
  </si>
  <si>
    <t>На реализацию Закона Удмуртской Республики от 5 июля 2005 года № 38-РЗ "О государственной гражданской службе Удмуртской Республики"</t>
  </si>
  <si>
    <t>Анализ использования бюджета Министерства национальной политики Удмуртской Республики          за 12 месяцев 2020 года</t>
  </si>
  <si>
    <t xml:space="preserve">Уточненная бюджетная роспись на 31.12.2020г </t>
  </si>
  <si>
    <t>Использовано за 12 месяцев 2020г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</si>
</sst>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_-* #,##0.00&quot;р.&quot;_-;\-* #,##0.00&quot;р.&quot;_-;_-* &quot;-&quot;??&quot;р.&quot;_-;_-@_-"/>
  </numFmts>
  <fonts count="14" x14ac:knownFonts="1">
    <font>
      <sz val="10"/>
      <color rgb="FF000000"/>
      <name val="Times New Roman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i/>
      <sz val="12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0"/>
      <color rgb="FF000000"/>
      <name val="Arial Cyr"/>
    </font>
    <font>
      <i/>
      <sz val="12"/>
      <color rgb="FF000000"/>
      <name val="Times New Roman"/>
      <family val="1"/>
      <charset val="204"/>
    </font>
    <font>
      <b/>
      <sz val="10"/>
      <color rgb="FF000000"/>
      <name val="Arial CYR"/>
    </font>
    <font>
      <b/>
      <i/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CCFFFF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5">
    <xf numFmtId="0" fontId="0" fillId="0" borderId="0">
      <alignment vertical="top" wrapText="1"/>
    </xf>
    <xf numFmtId="49" fontId="10" fillId="0" borderId="1">
      <alignment horizontal="center" vertical="top" shrinkToFit="1"/>
    </xf>
    <xf numFmtId="4" fontId="10" fillId="0" borderId="1">
      <alignment horizontal="right" vertical="top" shrinkToFit="1"/>
    </xf>
    <xf numFmtId="4" fontId="12" fillId="2" borderId="1">
      <alignment horizontal="right" vertical="top" shrinkToFit="1"/>
    </xf>
    <xf numFmtId="1" fontId="10" fillId="0" borderId="1">
      <alignment horizontal="center" vertical="top" shrinkToFit="1"/>
    </xf>
  </cellStyleXfs>
  <cellXfs count="68">
    <xf numFmtId="0" fontId="0" fillId="0" borderId="0" xfId="0" applyFont="1" applyFill="1" applyAlignment="1">
      <alignment vertical="top" wrapText="1"/>
    </xf>
    <xf numFmtId="0" fontId="2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wrapText="1"/>
    </xf>
    <xf numFmtId="0" fontId="2" fillId="0" borderId="0" xfId="0" applyFont="1" applyFill="1" applyAlignment="1">
      <alignment horizontal="center" vertical="center" wrapText="1"/>
    </xf>
    <xf numFmtId="0" fontId="7" fillId="0" borderId="0" xfId="0" applyNumberFormat="1" applyFont="1" applyFill="1" applyAlignment="1">
      <alignment vertical="center" wrapText="1"/>
    </xf>
    <xf numFmtId="165" fontId="0" fillId="0" borderId="0" xfId="0" applyNumberFormat="1" applyFont="1" applyFill="1" applyAlignment="1">
      <alignment vertical="top" wrapText="1"/>
    </xf>
    <xf numFmtId="0" fontId="5" fillId="0" borderId="0" xfId="0" applyNumberFormat="1" applyFont="1" applyFill="1" applyAlignment="1">
      <alignment horizontal="center" vertical="center" wrapText="1"/>
    </xf>
    <xf numFmtId="0" fontId="1" fillId="0" borderId="1" xfId="0" applyFont="1" applyFill="1" applyBorder="1" applyAlignment="1">
      <alignment vertical="top" wrapText="1"/>
    </xf>
    <xf numFmtId="0" fontId="8" fillId="0" borderId="1" xfId="0" applyFont="1" applyFill="1" applyBorder="1" applyAlignment="1">
      <alignment horizontal="center" wrapText="1"/>
    </xf>
    <xf numFmtId="0" fontId="7" fillId="0" borderId="0" xfId="0" applyNumberFormat="1" applyFont="1" applyFill="1" applyBorder="1" applyAlignment="1">
      <alignment wrapText="1"/>
    </xf>
    <xf numFmtId="0" fontId="7" fillId="0" borderId="0" xfId="0" applyNumberFormat="1" applyFont="1" applyFill="1" applyAlignment="1">
      <alignment wrapText="1"/>
    </xf>
    <xf numFmtId="165" fontId="7" fillId="0" borderId="0" xfId="0" applyNumberFormat="1" applyFont="1" applyFill="1" applyAlignment="1">
      <alignment horizontal="left" vertical="top" wrapText="1"/>
    </xf>
    <xf numFmtId="0" fontId="4" fillId="0" borderId="2" xfId="0" applyFont="1" applyFill="1" applyBorder="1" applyAlignment="1">
      <alignment wrapText="1"/>
    </xf>
    <xf numFmtId="0" fontId="4" fillId="0" borderId="2" xfId="0" applyFont="1" applyFill="1" applyBorder="1" applyAlignment="1">
      <alignment vertical="top" wrapText="1"/>
    </xf>
    <xf numFmtId="0" fontId="1" fillId="0" borderId="2" xfId="0" applyFont="1" applyFill="1" applyBorder="1" applyAlignment="1">
      <alignment horizontal="center" wrapText="1"/>
    </xf>
    <xf numFmtId="0" fontId="0" fillId="0" borderId="3" xfId="0" applyFont="1" applyFill="1" applyBorder="1" applyAlignment="1">
      <alignment vertical="top" wrapText="1"/>
    </xf>
    <xf numFmtId="164" fontId="2" fillId="0" borderId="3" xfId="0" applyNumberFormat="1" applyFont="1" applyFill="1" applyBorder="1" applyAlignment="1">
      <alignment horizontal="right" wrapText="1"/>
    </xf>
    <xf numFmtId="164" fontId="1" fillId="0" borderId="3" xfId="0" applyNumberFormat="1" applyFont="1" applyFill="1" applyBorder="1" applyAlignment="1">
      <alignment horizontal="right" wrapText="1"/>
    </xf>
    <xf numFmtId="0" fontId="4" fillId="0" borderId="3" xfId="0" applyFont="1" applyFill="1" applyBorder="1" applyAlignment="1">
      <alignment vertical="top" wrapText="1"/>
    </xf>
    <xf numFmtId="0" fontId="1" fillId="0" borderId="7" xfId="0" applyFont="1" applyFill="1" applyBorder="1" applyAlignment="1">
      <alignment horizontal="center" wrapText="1"/>
    </xf>
    <xf numFmtId="0" fontId="1" fillId="0" borderId="3" xfId="0" applyFont="1" applyFill="1" applyBorder="1" applyAlignment="1">
      <alignment horizontal="center" wrapText="1"/>
    </xf>
    <xf numFmtId="0" fontId="1" fillId="0" borderId="9" xfId="0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center" wrapText="1"/>
    </xf>
    <xf numFmtId="0" fontId="1" fillId="0" borderId="9" xfId="0" applyFont="1" applyFill="1" applyBorder="1" applyAlignment="1">
      <alignment vertical="top" wrapText="1"/>
    </xf>
    <xf numFmtId="0" fontId="1" fillId="0" borderId="3" xfId="0" applyFont="1" applyFill="1" applyBorder="1" applyAlignment="1">
      <alignment vertical="top" wrapText="1"/>
    </xf>
    <xf numFmtId="0" fontId="2" fillId="0" borderId="3" xfId="0" applyFont="1" applyFill="1" applyBorder="1" applyAlignment="1">
      <alignment horizontal="right" vertical="center" wrapText="1"/>
    </xf>
    <xf numFmtId="49" fontId="2" fillId="0" borderId="1" xfId="0" applyNumberFormat="1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wrapText="1"/>
    </xf>
    <xf numFmtId="49" fontId="1" fillId="0" borderId="1" xfId="0" applyNumberFormat="1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vertical="top" wrapText="1"/>
    </xf>
    <xf numFmtId="0" fontId="1" fillId="0" borderId="5" xfId="0" applyFont="1" applyFill="1" applyBorder="1" applyAlignment="1">
      <alignment vertical="top" wrapText="1"/>
    </xf>
    <xf numFmtId="0" fontId="1" fillId="0" borderId="5" xfId="0" applyFont="1" applyFill="1" applyBorder="1" applyAlignment="1">
      <alignment horizontal="center" wrapText="1"/>
    </xf>
    <xf numFmtId="49" fontId="1" fillId="0" borderId="9" xfId="0" applyNumberFormat="1" applyFont="1" applyFill="1" applyBorder="1" applyAlignment="1">
      <alignment horizontal="center" wrapText="1"/>
    </xf>
    <xf numFmtId="0" fontId="0" fillId="0" borderId="5" xfId="0" applyFont="1" applyFill="1" applyBorder="1" applyAlignment="1">
      <alignment vertical="top" wrapText="1"/>
    </xf>
    <xf numFmtId="49" fontId="1" fillId="0" borderId="3" xfId="0" applyNumberFormat="1" applyFont="1" applyFill="1" applyBorder="1" applyAlignment="1">
      <alignment horizontal="center" wrapText="1"/>
    </xf>
    <xf numFmtId="49" fontId="2" fillId="0" borderId="3" xfId="0" applyNumberFormat="1" applyFont="1" applyFill="1" applyBorder="1" applyAlignment="1">
      <alignment horizontal="center" wrapText="1"/>
    </xf>
    <xf numFmtId="0" fontId="2" fillId="0" borderId="3" xfId="0" applyFont="1" applyFill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13" fillId="0" borderId="2" xfId="0" applyFont="1" applyFill="1" applyBorder="1" applyAlignment="1">
      <alignment wrapText="1"/>
    </xf>
    <xf numFmtId="0" fontId="8" fillId="0" borderId="2" xfId="0" applyFont="1" applyFill="1" applyBorder="1" applyAlignment="1">
      <alignment horizontal="center" wrapText="1"/>
    </xf>
    <xf numFmtId="0" fontId="8" fillId="0" borderId="7" xfId="0" applyFont="1" applyFill="1" applyBorder="1" applyAlignment="1">
      <alignment horizontal="center" wrapText="1"/>
    </xf>
    <xf numFmtId="0" fontId="8" fillId="0" borderId="11" xfId="0" applyFont="1" applyFill="1" applyBorder="1" applyAlignment="1">
      <alignment horizontal="center" wrapText="1"/>
    </xf>
    <xf numFmtId="0" fontId="8" fillId="0" borderId="8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right" vertical="center" wrapText="1"/>
    </xf>
    <xf numFmtId="0" fontId="8" fillId="0" borderId="11" xfId="0" applyFont="1" applyFill="1" applyBorder="1" applyAlignment="1">
      <alignment vertical="top" wrapText="1"/>
    </xf>
    <xf numFmtId="0" fontId="8" fillId="0" borderId="10" xfId="0" applyFont="1" applyFill="1" applyBorder="1" applyAlignment="1">
      <alignment vertical="top" wrapText="1"/>
    </xf>
    <xf numFmtId="0" fontId="1" fillId="0" borderId="12" xfId="0" applyFont="1" applyFill="1" applyBorder="1" applyAlignment="1">
      <alignment horizontal="center" wrapText="1"/>
    </xf>
    <xf numFmtId="0" fontId="2" fillId="0" borderId="4" xfId="0" applyFont="1" applyFill="1" applyBorder="1" applyAlignment="1">
      <alignment vertical="top" wrapText="1"/>
    </xf>
    <xf numFmtId="0" fontId="2" fillId="0" borderId="4" xfId="0" applyFont="1" applyFill="1" applyBorder="1" applyAlignment="1">
      <alignment horizontal="center" wrapText="1"/>
    </xf>
    <xf numFmtId="0" fontId="2" fillId="0" borderId="5" xfId="0" applyFont="1" applyFill="1" applyBorder="1" applyAlignment="1">
      <alignment horizontal="center" vertical="top" wrapText="1"/>
    </xf>
    <xf numFmtId="0" fontId="2" fillId="0" borderId="6" xfId="0" applyFont="1" applyFill="1" applyBorder="1" applyAlignment="1">
      <alignment horizontal="center" vertical="top" wrapText="1"/>
    </xf>
    <xf numFmtId="0" fontId="9" fillId="0" borderId="0" xfId="0" applyNumberFormat="1" applyFont="1" applyFill="1" applyAlignment="1">
      <alignment horizontal="center" vertical="top" wrapText="1"/>
    </xf>
    <xf numFmtId="0" fontId="7" fillId="0" borderId="0" xfId="0" applyNumberFormat="1" applyFont="1" applyFill="1" applyBorder="1" applyAlignment="1">
      <alignment horizontal="left" wrapText="1"/>
    </xf>
    <xf numFmtId="0" fontId="7" fillId="0" borderId="0" xfId="0" applyNumberFormat="1" applyFont="1" applyFill="1" applyAlignment="1">
      <alignment horizontal="right" wrapText="1"/>
    </xf>
    <xf numFmtId="0" fontId="7" fillId="0" borderId="0" xfId="0" applyNumberFormat="1" applyFont="1" applyFill="1" applyAlignment="1">
      <alignment horizontal="left" wrapText="1"/>
    </xf>
    <xf numFmtId="0" fontId="1" fillId="0" borderId="0" xfId="0" applyFont="1" applyFill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textRotation="90" wrapText="1"/>
    </xf>
    <xf numFmtId="0" fontId="6" fillId="0" borderId="2" xfId="0" applyFont="1" applyFill="1" applyBorder="1" applyAlignment="1">
      <alignment horizontal="center" vertical="center" textRotation="90" wrapText="1"/>
    </xf>
  </cellXfs>
  <cellStyles count="5">
    <cellStyle name="xl26" xfId="4"/>
    <cellStyle name="xl49" xfId="1"/>
    <cellStyle name="xl50" xfId="2"/>
    <cellStyle name="xl64" xfId="3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4"/>
  <sheetViews>
    <sheetView tabSelected="1" workbookViewId="0">
      <selection activeCell="A5" sqref="A5:A7"/>
    </sheetView>
  </sheetViews>
  <sheetFormatPr defaultRowHeight="12.75" x14ac:dyDescent="0.2"/>
  <cols>
    <col min="1" max="1" width="53" customWidth="1"/>
    <col min="2" max="2" width="6.33203125" customWidth="1"/>
    <col min="3" max="3" width="9" customWidth="1"/>
    <col min="4" max="4" width="17" customWidth="1"/>
    <col min="5" max="5" width="7.6640625" customWidth="1"/>
    <col min="6" max="6" width="14.83203125" customWidth="1"/>
    <col min="7" max="7" width="8.83203125" customWidth="1"/>
    <col min="8" max="8" width="18.1640625" customWidth="1"/>
    <col min="9" max="9" width="18.33203125" customWidth="1"/>
  </cols>
  <sheetData>
    <row r="1" spans="1:9" s="12" customFormat="1" ht="11.25" customHeight="1" x14ac:dyDescent="0.2">
      <c r="A1" s="13" t="s">
        <v>0</v>
      </c>
      <c r="B1" s="13" t="s">
        <v>0</v>
      </c>
      <c r="C1" s="13" t="s">
        <v>0</v>
      </c>
      <c r="D1" s="13" t="s">
        <v>0</v>
      </c>
      <c r="E1" s="13" t="s">
        <v>0</v>
      </c>
      <c r="F1" s="13"/>
      <c r="G1" s="13"/>
      <c r="H1" s="13"/>
    </row>
    <row r="2" spans="1:9" s="12" customFormat="1" ht="42" customHeight="1" x14ac:dyDescent="0.2">
      <c r="A2" s="59" t="s">
        <v>129</v>
      </c>
      <c r="B2" s="59"/>
      <c r="C2" s="59"/>
      <c r="D2" s="59"/>
      <c r="E2" s="59"/>
      <c r="F2" s="59"/>
      <c r="G2" s="59"/>
      <c r="H2" s="59"/>
      <c r="I2" s="59"/>
    </row>
    <row r="3" spans="1:9" ht="23.25" customHeight="1" x14ac:dyDescent="0.2">
      <c r="A3" s="63" t="s">
        <v>2</v>
      </c>
      <c r="B3" s="63"/>
      <c r="C3" s="10" t="s">
        <v>0</v>
      </c>
      <c r="D3" s="10" t="s">
        <v>0</v>
      </c>
      <c r="E3" s="10" t="s">
        <v>0</v>
      </c>
      <c r="F3" s="10" t="s">
        <v>0</v>
      </c>
      <c r="G3" s="10" t="s">
        <v>0</v>
      </c>
      <c r="H3" s="10" t="s">
        <v>0</v>
      </c>
    </row>
    <row r="4" spans="1:9" ht="21.75" customHeight="1" x14ac:dyDescent="0.2">
      <c r="A4" s="10" t="s">
        <v>0</v>
      </c>
      <c r="B4" s="10" t="s">
        <v>0</v>
      </c>
      <c r="C4" s="10" t="s">
        <v>0</v>
      </c>
      <c r="D4" s="10" t="s">
        <v>0</v>
      </c>
      <c r="E4" s="10" t="s">
        <v>0</v>
      </c>
      <c r="F4" s="10" t="s">
        <v>0</v>
      </c>
      <c r="G4" s="10" t="s">
        <v>0</v>
      </c>
      <c r="H4" s="10" t="s">
        <v>0</v>
      </c>
    </row>
    <row r="5" spans="1:9" ht="26.45" customHeight="1" x14ac:dyDescent="0.2">
      <c r="A5" s="64" t="s">
        <v>3</v>
      </c>
      <c r="B5" s="64" t="s">
        <v>4</v>
      </c>
      <c r="C5" s="64"/>
      <c r="D5" s="64"/>
      <c r="E5" s="64"/>
      <c r="F5" s="64"/>
      <c r="G5" s="65"/>
      <c r="H5" s="57" t="s">
        <v>130</v>
      </c>
      <c r="I5" s="57" t="s">
        <v>131</v>
      </c>
    </row>
    <row r="6" spans="1:9" ht="19.350000000000001" customHeight="1" x14ac:dyDescent="0.2">
      <c r="A6" s="64" t="s">
        <v>0</v>
      </c>
      <c r="B6" s="66" t="s">
        <v>5</v>
      </c>
      <c r="C6" s="66" t="s">
        <v>6</v>
      </c>
      <c r="D6" s="66" t="s">
        <v>7</v>
      </c>
      <c r="E6" s="66" t="s">
        <v>8</v>
      </c>
      <c r="F6" s="66" t="s">
        <v>9</v>
      </c>
      <c r="G6" s="67" t="s">
        <v>10</v>
      </c>
      <c r="H6" s="58"/>
      <c r="I6" s="58"/>
    </row>
    <row r="7" spans="1:9" ht="72.599999999999994" customHeight="1" x14ac:dyDescent="0.2">
      <c r="A7" s="64" t="s">
        <v>0</v>
      </c>
      <c r="B7" s="66" t="s">
        <v>0</v>
      </c>
      <c r="C7" s="66" t="s">
        <v>0</v>
      </c>
      <c r="D7" s="66" t="s">
        <v>0</v>
      </c>
      <c r="E7" s="66" t="s">
        <v>0</v>
      </c>
      <c r="F7" s="66" t="s">
        <v>0</v>
      </c>
      <c r="G7" s="67" t="s">
        <v>0</v>
      </c>
      <c r="H7" s="58"/>
      <c r="I7" s="58"/>
    </row>
    <row r="8" spans="1:9" ht="32.25" customHeight="1" x14ac:dyDescent="0.25">
      <c r="A8" s="1" t="s">
        <v>1</v>
      </c>
      <c r="B8" s="2" t="s">
        <v>11</v>
      </c>
      <c r="C8" s="2" t="s">
        <v>0</v>
      </c>
      <c r="D8" s="2" t="s">
        <v>0</v>
      </c>
      <c r="E8" s="3" t="s">
        <v>0</v>
      </c>
      <c r="F8" s="3" t="s">
        <v>0</v>
      </c>
      <c r="G8" s="19" t="s">
        <v>0</v>
      </c>
      <c r="H8" s="23">
        <f>H9+H69</f>
        <v>70904.540000000008</v>
      </c>
      <c r="I8" s="23">
        <f>I9+I69</f>
        <v>67254.91</v>
      </c>
    </row>
    <row r="9" spans="1:9" ht="23.25" customHeight="1" x14ac:dyDescent="0.25">
      <c r="A9" s="4" t="s">
        <v>12</v>
      </c>
      <c r="B9" s="2" t="s">
        <v>11</v>
      </c>
      <c r="C9" s="2" t="s">
        <v>13</v>
      </c>
      <c r="D9" s="5" t="s">
        <v>0</v>
      </c>
      <c r="E9" s="6" t="s">
        <v>0</v>
      </c>
      <c r="F9" s="6" t="s">
        <v>0</v>
      </c>
      <c r="G9" s="46" t="s">
        <v>0</v>
      </c>
      <c r="H9" s="23">
        <f>H10</f>
        <v>40323.040000000001</v>
      </c>
      <c r="I9" s="23">
        <f>I10</f>
        <v>36673.5</v>
      </c>
    </row>
    <row r="10" spans="1:9" ht="21.75" customHeight="1" x14ac:dyDescent="0.25">
      <c r="A10" s="1" t="s">
        <v>14</v>
      </c>
      <c r="B10" s="2" t="s">
        <v>11</v>
      </c>
      <c r="C10" s="2" t="s">
        <v>15</v>
      </c>
      <c r="D10" s="2" t="s">
        <v>0</v>
      </c>
      <c r="E10" s="3" t="s">
        <v>0</v>
      </c>
      <c r="F10" s="3" t="s">
        <v>0</v>
      </c>
      <c r="G10" s="19" t="s">
        <v>0</v>
      </c>
      <c r="H10" s="23">
        <f>H11+H83</f>
        <v>40323.040000000001</v>
      </c>
      <c r="I10" s="23">
        <f>I11+I83</f>
        <v>36673.5</v>
      </c>
    </row>
    <row r="11" spans="1:9" ht="56.25" customHeight="1" x14ac:dyDescent="0.25">
      <c r="A11" s="1" t="s">
        <v>16</v>
      </c>
      <c r="B11" s="2" t="s">
        <v>11</v>
      </c>
      <c r="C11" s="2" t="s">
        <v>15</v>
      </c>
      <c r="D11" s="2" t="s">
        <v>17</v>
      </c>
      <c r="E11" s="3" t="s">
        <v>0</v>
      </c>
      <c r="F11" s="3" t="s">
        <v>0</v>
      </c>
      <c r="G11" s="19" t="s">
        <v>0</v>
      </c>
      <c r="H11" s="23">
        <f>H12+H51+H59</f>
        <v>23947</v>
      </c>
      <c r="I11" s="23">
        <f>I12+I51+I59</f>
        <v>23690</v>
      </c>
    </row>
    <row r="12" spans="1:9" ht="68.25" customHeight="1" x14ac:dyDescent="0.25">
      <c r="A12" s="1" t="s">
        <v>18</v>
      </c>
      <c r="B12" s="2" t="s">
        <v>11</v>
      </c>
      <c r="C12" s="2" t="s">
        <v>15</v>
      </c>
      <c r="D12" s="2" t="s">
        <v>19</v>
      </c>
      <c r="E12" s="7" t="s">
        <v>0</v>
      </c>
      <c r="F12" s="7" t="s">
        <v>0</v>
      </c>
      <c r="G12" s="19" t="s">
        <v>0</v>
      </c>
      <c r="H12" s="23">
        <f>H13+H44</f>
        <v>9708.8000000000011</v>
      </c>
      <c r="I12" s="23">
        <f>I13+I44</f>
        <v>9612</v>
      </c>
    </row>
    <row r="13" spans="1:9" ht="46.5" customHeight="1" x14ac:dyDescent="0.25">
      <c r="A13" s="1" t="s">
        <v>20</v>
      </c>
      <c r="B13" s="2" t="s">
        <v>11</v>
      </c>
      <c r="C13" s="2" t="s">
        <v>15</v>
      </c>
      <c r="D13" s="2" t="s">
        <v>21</v>
      </c>
      <c r="E13" s="8" t="s">
        <v>0</v>
      </c>
      <c r="F13" s="8" t="s">
        <v>0</v>
      </c>
      <c r="G13" s="20" t="s">
        <v>0</v>
      </c>
      <c r="H13" s="23">
        <f>H14+H37+H18</f>
        <v>8722.3000000000011</v>
      </c>
      <c r="I13" s="23">
        <f>I14+I37+I18</f>
        <v>8698</v>
      </c>
    </row>
    <row r="14" spans="1:9" ht="37.5" customHeight="1" x14ac:dyDescent="0.25">
      <c r="A14" s="14" t="s">
        <v>22</v>
      </c>
      <c r="B14" s="9" t="s">
        <v>11</v>
      </c>
      <c r="C14" s="9" t="s">
        <v>15</v>
      </c>
      <c r="D14" s="9" t="s">
        <v>23</v>
      </c>
      <c r="E14" s="9" t="s">
        <v>0</v>
      </c>
      <c r="F14" s="9" t="s">
        <v>0</v>
      </c>
      <c r="G14" s="47" t="s">
        <v>0</v>
      </c>
      <c r="H14" s="24">
        <f>H15</f>
        <v>1575</v>
      </c>
      <c r="I14" s="24">
        <f>I15</f>
        <v>1575</v>
      </c>
    </row>
    <row r="15" spans="1:9" ht="24.75" customHeight="1" x14ac:dyDescent="0.25">
      <c r="A15" s="14" t="s">
        <v>24</v>
      </c>
      <c r="B15" s="9" t="s">
        <v>11</v>
      </c>
      <c r="C15" s="9" t="s">
        <v>15</v>
      </c>
      <c r="D15" s="9" t="s">
        <v>23</v>
      </c>
      <c r="E15" s="9" t="s">
        <v>25</v>
      </c>
      <c r="F15" s="9" t="s">
        <v>0</v>
      </c>
      <c r="G15" s="47"/>
      <c r="H15" s="24">
        <v>1575</v>
      </c>
      <c r="I15" s="24">
        <f>I16+I17</f>
        <v>1575</v>
      </c>
    </row>
    <row r="16" spans="1:9" ht="37.5" customHeight="1" x14ac:dyDescent="0.25">
      <c r="A16" s="14" t="s">
        <v>102</v>
      </c>
      <c r="B16" s="9" t="s">
        <v>11</v>
      </c>
      <c r="C16" s="9" t="s">
        <v>15</v>
      </c>
      <c r="D16" s="9" t="s">
        <v>23</v>
      </c>
      <c r="E16" s="9" t="s">
        <v>25</v>
      </c>
      <c r="F16" s="9"/>
      <c r="G16" s="48" t="s">
        <v>85</v>
      </c>
      <c r="H16" s="24">
        <v>450</v>
      </c>
      <c r="I16" s="24">
        <v>450</v>
      </c>
    </row>
    <row r="17" spans="1:9" ht="38.25" customHeight="1" x14ac:dyDescent="0.25">
      <c r="A17" s="14" t="s">
        <v>103</v>
      </c>
      <c r="B17" s="9" t="s">
        <v>11</v>
      </c>
      <c r="C17" s="9" t="s">
        <v>15</v>
      </c>
      <c r="D17" s="9" t="s">
        <v>23</v>
      </c>
      <c r="E17" s="9" t="s">
        <v>25</v>
      </c>
      <c r="F17" s="21"/>
      <c r="G17" s="49" t="s">
        <v>84</v>
      </c>
      <c r="H17" s="24">
        <v>1125</v>
      </c>
      <c r="I17" s="24">
        <v>1125</v>
      </c>
    </row>
    <row r="18" spans="1:9" ht="55.5" customHeight="1" x14ac:dyDescent="0.25">
      <c r="A18" s="14" t="s">
        <v>82</v>
      </c>
      <c r="B18" s="9" t="s">
        <v>11</v>
      </c>
      <c r="C18" s="9" t="s">
        <v>15</v>
      </c>
      <c r="D18" s="9">
        <v>1010205330</v>
      </c>
      <c r="E18" s="9"/>
      <c r="F18" s="21"/>
      <c r="G18" s="49"/>
      <c r="H18" s="24">
        <f>H19+H20</f>
        <v>1602.2</v>
      </c>
      <c r="I18" s="24">
        <f>I19+I20</f>
        <v>1577.9</v>
      </c>
    </row>
    <row r="19" spans="1:9" ht="35.25" customHeight="1" x14ac:dyDescent="0.25">
      <c r="A19" s="14" t="s">
        <v>28</v>
      </c>
      <c r="B19" s="9" t="s">
        <v>11</v>
      </c>
      <c r="C19" s="9" t="s">
        <v>15</v>
      </c>
      <c r="D19" s="9">
        <v>1010205330</v>
      </c>
      <c r="E19" s="9">
        <v>244</v>
      </c>
      <c r="F19" s="21"/>
      <c r="G19" s="49"/>
      <c r="H19" s="24">
        <v>216.4</v>
      </c>
      <c r="I19" s="24">
        <v>216.4</v>
      </c>
    </row>
    <row r="20" spans="1:9" ht="68.25" customHeight="1" x14ac:dyDescent="0.25">
      <c r="A20" s="14" t="s">
        <v>83</v>
      </c>
      <c r="B20" s="9" t="s">
        <v>11</v>
      </c>
      <c r="C20" s="9" t="s">
        <v>15</v>
      </c>
      <c r="D20" s="9">
        <v>1010205330</v>
      </c>
      <c r="E20" s="9">
        <v>521</v>
      </c>
      <c r="F20" s="21"/>
      <c r="G20" s="49"/>
      <c r="H20" s="24">
        <v>1385.8</v>
      </c>
      <c r="I20" s="24">
        <f>SUM(I21:I36)</f>
        <v>1361.5</v>
      </c>
    </row>
    <row r="21" spans="1:9" ht="68.25" customHeight="1" x14ac:dyDescent="0.25">
      <c r="A21" s="14" t="s">
        <v>104</v>
      </c>
      <c r="B21" s="9" t="s">
        <v>11</v>
      </c>
      <c r="C21" s="9" t="s">
        <v>15</v>
      </c>
      <c r="D21" s="9">
        <v>1010205330</v>
      </c>
      <c r="E21" s="9">
        <v>521</v>
      </c>
      <c r="F21" s="21"/>
      <c r="G21" s="48" t="s">
        <v>86</v>
      </c>
      <c r="H21" s="24">
        <v>75</v>
      </c>
      <c r="I21" s="24">
        <v>75</v>
      </c>
    </row>
    <row r="22" spans="1:9" ht="68.25" customHeight="1" x14ac:dyDescent="0.25">
      <c r="A22" s="14" t="s">
        <v>105</v>
      </c>
      <c r="B22" s="9" t="s">
        <v>11</v>
      </c>
      <c r="C22" s="9" t="s">
        <v>15</v>
      </c>
      <c r="D22" s="9">
        <v>1010205330</v>
      </c>
      <c r="E22" s="9">
        <v>521</v>
      </c>
      <c r="F22" s="21"/>
      <c r="G22" s="48" t="s">
        <v>87</v>
      </c>
      <c r="H22" s="24">
        <v>100</v>
      </c>
      <c r="I22" s="24">
        <v>100</v>
      </c>
    </row>
    <row r="23" spans="1:9" ht="68.25" customHeight="1" x14ac:dyDescent="0.25">
      <c r="A23" s="14" t="s">
        <v>106</v>
      </c>
      <c r="B23" s="9" t="s">
        <v>11</v>
      </c>
      <c r="C23" s="9" t="s">
        <v>15</v>
      </c>
      <c r="D23" s="9">
        <v>1010205330</v>
      </c>
      <c r="E23" s="9">
        <v>521</v>
      </c>
      <c r="F23" s="21"/>
      <c r="G23" s="48" t="s">
        <v>88</v>
      </c>
      <c r="H23" s="24">
        <v>0</v>
      </c>
      <c r="I23" s="24">
        <v>0</v>
      </c>
    </row>
    <row r="24" spans="1:9" ht="68.25" customHeight="1" x14ac:dyDescent="0.25">
      <c r="A24" s="14" t="s">
        <v>107</v>
      </c>
      <c r="B24" s="9" t="s">
        <v>11</v>
      </c>
      <c r="C24" s="9" t="s">
        <v>15</v>
      </c>
      <c r="D24" s="9">
        <v>1010205330</v>
      </c>
      <c r="E24" s="9">
        <v>521</v>
      </c>
      <c r="F24" s="21"/>
      <c r="G24" s="48" t="s">
        <v>89</v>
      </c>
      <c r="H24" s="24">
        <v>92.8</v>
      </c>
      <c r="I24" s="24">
        <v>92.8</v>
      </c>
    </row>
    <row r="25" spans="1:9" ht="68.25" customHeight="1" x14ac:dyDescent="0.25">
      <c r="A25" s="14" t="s">
        <v>108</v>
      </c>
      <c r="B25" s="9" t="s">
        <v>11</v>
      </c>
      <c r="C25" s="9" t="s">
        <v>15</v>
      </c>
      <c r="D25" s="9">
        <v>1010205330</v>
      </c>
      <c r="E25" s="9">
        <v>521</v>
      </c>
      <c r="F25" s="21"/>
      <c r="G25" s="48" t="s">
        <v>90</v>
      </c>
      <c r="H25" s="24">
        <v>88.7</v>
      </c>
      <c r="I25" s="24">
        <v>88.7</v>
      </c>
    </row>
    <row r="26" spans="1:9" ht="68.25" customHeight="1" x14ac:dyDescent="0.25">
      <c r="A26" s="14" t="s">
        <v>109</v>
      </c>
      <c r="B26" s="9" t="s">
        <v>11</v>
      </c>
      <c r="C26" s="9" t="s">
        <v>15</v>
      </c>
      <c r="D26" s="9">
        <v>1010205330</v>
      </c>
      <c r="E26" s="9">
        <v>521</v>
      </c>
      <c r="F26" s="21"/>
      <c r="G26" s="48" t="s">
        <v>91</v>
      </c>
      <c r="H26" s="24">
        <v>95.9</v>
      </c>
      <c r="I26" s="24">
        <v>95.9</v>
      </c>
    </row>
    <row r="27" spans="1:9" ht="68.25" customHeight="1" x14ac:dyDescent="0.25">
      <c r="A27" s="14" t="s">
        <v>110</v>
      </c>
      <c r="B27" s="9" t="s">
        <v>11</v>
      </c>
      <c r="C27" s="9" t="s">
        <v>15</v>
      </c>
      <c r="D27" s="9">
        <v>1010205330</v>
      </c>
      <c r="E27" s="9">
        <v>521</v>
      </c>
      <c r="F27" s="21"/>
      <c r="G27" s="48" t="s">
        <v>92</v>
      </c>
      <c r="H27" s="24">
        <v>99.5</v>
      </c>
      <c r="I27" s="24">
        <v>84.8</v>
      </c>
    </row>
    <row r="28" spans="1:9" ht="68.25" customHeight="1" x14ac:dyDescent="0.25">
      <c r="A28" s="14" t="s">
        <v>111</v>
      </c>
      <c r="B28" s="9" t="s">
        <v>11</v>
      </c>
      <c r="C28" s="9" t="s">
        <v>15</v>
      </c>
      <c r="D28" s="9">
        <v>1010205330</v>
      </c>
      <c r="E28" s="9">
        <v>521</v>
      </c>
      <c r="F28" s="21"/>
      <c r="G28" s="48" t="s">
        <v>93</v>
      </c>
      <c r="H28" s="24">
        <v>82.8</v>
      </c>
      <c r="I28" s="24">
        <v>82.8</v>
      </c>
    </row>
    <row r="29" spans="1:9" ht="68.25" customHeight="1" x14ac:dyDescent="0.25">
      <c r="A29" s="14" t="s">
        <v>112</v>
      </c>
      <c r="B29" s="9" t="s">
        <v>11</v>
      </c>
      <c r="C29" s="9" t="s">
        <v>15</v>
      </c>
      <c r="D29" s="9">
        <v>1010205330</v>
      </c>
      <c r="E29" s="9">
        <v>521</v>
      </c>
      <c r="F29" s="21"/>
      <c r="G29" s="48" t="s">
        <v>94</v>
      </c>
      <c r="H29" s="24">
        <v>59.9</v>
      </c>
      <c r="I29" s="24">
        <v>59.9</v>
      </c>
    </row>
    <row r="30" spans="1:9" ht="68.25" customHeight="1" x14ac:dyDescent="0.25">
      <c r="A30" s="14" t="s">
        <v>113</v>
      </c>
      <c r="B30" s="9" t="s">
        <v>11</v>
      </c>
      <c r="C30" s="9" t="s">
        <v>15</v>
      </c>
      <c r="D30" s="9">
        <v>1010205330</v>
      </c>
      <c r="E30" s="9">
        <v>521</v>
      </c>
      <c r="F30" s="21"/>
      <c r="G30" s="48" t="s">
        <v>95</v>
      </c>
      <c r="H30" s="24">
        <v>92.2</v>
      </c>
      <c r="I30" s="24">
        <v>92.2</v>
      </c>
    </row>
    <row r="31" spans="1:9" ht="68.25" customHeight="1" x14ac:dyDescent="0.25">
      <c r="A31" s="14" t="s">
        <v>114</v>
      </c>
      <c r="B31" s="9" t="s">
        <v>11</v>
      </c>
      <c r="C31" s="9" t="s">
        <v>15</v>
      </c>
      <c r="D31" s="9">
        <v>1010205330</v>
      </c>
      <c r="E31" s="9">
        <v>521</v>
      </c>
      <c r="F31" s="21"/>
      <c r="G31" s="48" t="s">
        <v>96</v>
      </c>
      <c r="H31" s="24">
        <v>100</v>
      </c>
      <c r="I31" s="24">
        <v>100</v>
      </c>
    </row>
    <row r="32" spans="1:9" ht="68.25" customHeight="1" x14ac:dyDescent="0.25">
      <c r="A32" s="14" t="s">
        <v>115</v>
      </c>
      <c r="B32" s="9" t="s">
        <v>11</v>
      </c>
      <c r="C32" s="9" t="s">
        <v>15</v>
      </c>
      <c r="D32" s="9">
        <v>1010205330</v>
      </c>
      <c r="E32" s="9">
        <v>521</v>
      </c>
      <c r="F32" s="21"/>
      <c r="G32" s="48" t="s">
        <v>97</v>
      </c>
      <c r="H32" s="24">
        <v>99</v>
      </c>
      <c r="I32" s="24">
        <v>89.4</v>
      </c>
    </row>
    <row r="33" spans="1:9" ht="68.25" customHeight="1" x14ac:dyDescent="0.25">
      <c r="A33" s="14" t="s">
        <v>116</v>
      </c>
      <c r="B33" s="9" t="s">
        <v>11</v>
      </c>
      <c r="C33" s="9" t="s">
        <v>15</v>
      </c>
      <c r="D33" s="9">
        <v>1010205330</v>
      </c>
      <c r="E33" s="9">
        <v>521</v>
      </c>
      <c r="F33" s="21"/>
      <c r="G33" s="48" t="s">
        <v>98</v>
      </c>
      <c r="H33" s="24">
        <v>100</v>
      </c>
      <c r="I33" s="24">
        <v>100</v>
      </c>
    </row>
    <row r="34" spans="1:9" ht="68.25" customHeight="1" x14ac:dyDescent="0.25">
      <c r="A34" s="14" t="s">
        <v>117</v>
      </c>
      <c r="B34" s="9" t="s">
        <v>11</v>
      </c>
      <c r="C34" s="9" t="s">
        <v>15</v>
      </c>
      <c r="D34" s="9">
        <v>1010205330</v>
      </c>
      <c r="E34" s="9">
        <v>521</v>
      </c>
      <c r="F34" s="26"/>
      <c r="G34" s="48" t="s">
        <v>99</v>
      </c>
      <c r="H34" s="24">
        <v>100</v>
      </c>
      <c r="I34" s="24">
        <v>100</v>
      </c>
    </row>
    <row r="35" spans="1:9" ht="68.25" customHeight="1" x14ac:dyDescent="0.25">
      <c r="A35" s="14" t="s">
        <v>118</v>
      </c>
      <c r="B35" s="9" t="s">
        <v>11</v>
      </c>
      <c r="C35" s="9" t="s">
        <v>15</v>
      </c>
      <c r="D35" s="9">
        <v>1010205330</v>
      </c>
      <c r="E35" s="9">
        <v>521</v>
      </c>
      <c r="F35" s="27"/>
      <c r="G35" s="49" t="s">
        <v>100</v>
      </c>
      <c r="H35" s="24">
        <v>100</v>
      </c>
      <c r="I35" s="24">
        <v>100</v>
      </c>
    </row>
    <row r="36" spans="1:9" ht="68.25" customHeight="1" x14ac:dyDescent="0.25">
      <c r="A36" s="14" t="s">
        <v>119</v>
      </c>
      <c r="B36" s="9" t="s">
        <v>11</v>
      </c>
      <c r="C36" s="9" t="s">
        <v>15</v>
      </c>
      <c r="D36" s="9">
        <v>1010205330</v>
      </c>
      <c r="E36" s="9">
        <v>521</v>
      </c>
      <c r="F36" s="27"/>
      <c r="G36" s="49" t="s">
        <v>101</v>
      </c>
      <c r="H36" s="24">
        <v>100</v>
      </c>
      <c r="I36" s="24">
        <v>100</v>
      </c>
    </row>
    <row r="37" spans="1:9" ht="51" customHeight="1" x14ac:dyDescent="0.25">
      <c r="A37" s="37" t="s">
        <v>26</v>
      </c>
      <c r="B37" s="29" t="s">
        <v>11</v>
      </c>
      <c r="C37" s="29" t="s">
        <v>15</v>
      </c>
      <c r="D37" s="29" t="s">
        <v>27</v>
      </c>
      <c r="E37" s="29" t="s">
        <v>0</v>
      </c>
      <c r="F37" s="29" t="s">
        <v>0</v>
      </c>
      <c r="G37" s="50" t="s">
        <v>0</v>
      </c>
      <c r="H37" s="24">
        <f>H38+H39+H40+H41+H42+H43</f>
        <v>5545.1</v>
      </c>
      <c r="I37" s="24">
        <f>I38+I39+I40+I41+I42+I43</f>
        <v>5545.1</v>
      </c>
    </row>
    <row r="38" spans="1:9" ht="15" customHeight="1" x14ac:dyDescent="0.25">
      <c r="A38" s="14" t="s">
        <v>28</v>
      </c>
      <c r="B38" s="9" t="s">
        <v>11</v>
      </c>
      <c r="C38" s="9" t="s">
        <v>15</v>
      </c>
      <c r="D38" s="9" t="s">
        <v>27</v>
      </c>
      <c r="E38" s="9" t="s">
        <v>29</v>
      </c>
      <c r="F38" s="9" t="s">
        <v>0</v>
      </c>
      <c r="G38" s="47" t="s">
        <v>0</v>
      </c>
      <c r="H38" s="24">
        <v>94.3</v>
      </c>
      <c r="I38" s="24">
        <v>94.3</v>
      </c>
    </row>
    <row r="39" spans="1:9" ht="30" customHeight="1" x14ac:dyDescent="0.25">
      <c r="A39" s="14" t="s">
        <v>28</v>
      </c>
      <c r="B39" s="9" t="s">
        <v>11</v>
      </c>
      <c r="C39" s="9" t="s">
        <v>15</v>
      </c>
      <c r="D39" s="9" t="s">
        <v>27</v>
      </c>
      <c r="E39" s="9" t="s">
        <v>29</v>
      </c>
      <c r="F39" s="15" t="s">
        <v>81</v>
      </c>
      <c r="G39" s="47" t="s">
        <v>0</v>
      </c>
      <c r="H39" s="24">
        <v>401.8</v>
      </c>
      <c r="I39" s="24">
        <v>401.8</v>
      </c>
    </row>
    <row r="40" spans="1:9" ht="20.25" customHeight="1" x14ac:dyDescent="0.25">
      <c r="A40" s="14" t="s">
        <v>30</v>
      </c>
      <c r="B40" s="9" t="s">
        <v>11</v>
      </c>
      <c r="C40" s="9" t="s">
        <v>15</v>
      </c>
      <c r="D40" s="9" t="s">
        <v>27</v>
      </c>
      <c r="E40" s="9" t="s">
        <v>31</v>
      </c>
      <c r="F40" s="9" t="s">
        <v>0</v>
      </c>
      <c r="G40" s="47" t="s">
        <v>0</v>
      </c>
      <c r="H40" s="24">
        <v>221.5</v>
      </c>
      <c r="I40" s="24">
        <v>221.5</v>
      </c>
    </row>
    <row r="41" spans="1:9" ht="26.25" customHeight="1" x14ac:dyDescent="0.25">
      <c r="A41" s="14" t="s">
        <v>30</v>
      </c>
      <c r="B41" s="9" t="s">
        <v>11</v>
      </c>
      <c r="C41" s="9" t="s">
        <v>15</v>
      </c>
      <c r="D41" s="9" t="s">
        <v>27</v>
      </c>
      <c r="E41" s="9" t="s">
        <v>31</v>
      </c>
      <c r="F41" s="15" t="s">
        <v>81</v>
      </c>
      <c r="G41" s="47" t="s">
        <v>0</v>
      </c>
      <c r="H41" s="24">
        <v>944.4</v>
      </c>
      <c r="I41" s="24">
        <v>944.4</v>
      </c>
    </row>
    <row r="42" spans="1:9" ht="36.75" customHeight="1" x14ac:dyDescent="0.25">
      <c r="A42" s="14" t="s">
        <v>32</v>
      </c>
      <c r="B42" s="9" t="s">
        <v>11</v>
      </c>
      <c r="C42" s="9" t="s">
        <v>15</v>
      </c>
      <c r="D42" s="9" t="s">
        <v>27</v>
      </c>
      <c r="E42" s="9" t="s">
        <v>33</v>
      </c>
      <c r="F42" s="9" t="s">
        <v>0</v>
      </c>
      <c r="G42" s="47" t="s">
        <v>0</v>
      </c>
      <c r="H42" s="24">
        <v>737.8</v>
      </c>
      <c r="I42" s="24">
        <v>737.8</v>
      </c>
    </row>
    <row r="43" spans="1:9" ht="29.25" customHeight="1" x14ac:dyDescent="0.25">
      <c r="A43" s="14" t="s">
        <v>32</v>
      </c>
      <c r="B43" s="9" t="s">
        <v>11</v>
      </c>
      <c r="C43" s="9" t="s">
        <v>15</v>
      </c>
      <c r="D43" s="9" t="s">
        <v>27</v>
      </c>
      <c r="E43" s="9" t="s">
        <v>33</v>
      </c>
      <c r="F43" s="15" t="s">
        <v>81</v>
      </c>
      <c r="G43" s="47" t="s">
        <v>0</v>
      </c>
      <c r="H43" s="24">
        <v>3145.3</v>
      </c>
      <c r="I43" s="24">
        <v>3145.3</v>
      </c>
    </row>
    <row r="44" spans="1:9" ht="32.25" customHeight="1" x14ac:dyDescent="0.25">
      <c r="A44" s="1" t="s">
        <v>34</v>
      </c>
      <c r="B44" s="2" t="s">
        <v>11</v>
      </c>
      <c r="C44" s="2" t="s">
        <v>15</v>
      </c>
      <c r="D44" s="2" t="s">
        <v>35</v>
      </c>
      <c r="E44" s="8" t="s">
        <v>0</v>
      </c>
      <c r="F44" s="8" t="s">
        <v>0</v>
      </c>
      <c r="G44" s="20" t="s">
        <v>0</v>
      </c>
      <c r="H44" s="23">
        <f>H45+H47+H49</f>
        <v>986.5</v>
      </c>
      <c r="I44" s="23">
        <f>I45+I47+I49</f>
        <v>914</v>
      </c>
    </row>
    <row r="45" spans="1:9" ht="32.25" customHeight="1" x14ac:dyDescent="0.25">
      <c r="A45" s="14" t="s">
        <v>36</v>
      </c>
      <c r="B45" s="9" t="s">
        <v>11</v>
      </c>
      <c r="C45" s="9" t="s">
        <v>15</v>
      </c>
      <c r="D45" s="9" t="s">
        <v>37</v>
      </c>
      <c r="E45" s="9" t="s">
        <v>0</v>
      </c>
      <c r="F45" s="9" t="s">
        <v>0</v>
      </c>
      <c r="G45" s="47" t="s">
        <v>0</v>
      </c>
      <c r="H45" s="24">
        <f>H46</f>
        <v>591.6</v>
      </c>
      <c r="I45" s="24">
        <f>I46</f>
        <v>591.5</v>
      </c>
    </row>
    <row r="46" spans="1:9" ht="34.5" customHeight="1" x14ac:dyDescent="0.25">
      <c r="A46" s="14" t="s">
        <v>32</v>
      </c>
      <c r="B46" s="9" t="s">
        <v>11</v>
      </c>
      <c r="C46" s="9" t="s">
        <v>15</v>
      </c>
      <c r="D46" s="9" t="s">
        <v>37</v>
      </c>
      <c r="E46" s="9" t="s">
        <v>33</v>
      </c>
      <c r="F46" s="9" t="s">
        <v>0</v>
      </c>
      <c r="G46" s="47" t="s">
        <v>0</v>
      </c>
      <c r="H46" s="24">
        <v>591.6</v>
      </c>
      <c r="I46" s="24">
        <v>591.5</v>
      </c>
    </row>
    <row r="47" spans="1:9" ht="32.25" customHeight="1" x14ac:dyDescent="0.25">
      <c r="A47" s="14" t="s">
        <v>38</v>
      </c>
      <c r="B47" s="9" t="s">
        <v>11</v>
      </c>
      <c r="C47" s="9" t="s">
        <v>15</v>
      </c>
      <c r="D47" s="9" t="s">
        <v>39</v>
      </c>
      <c r="E47" s="9" t="s">
        <v>0</v>
      </c>
      <c r="F47" s="9" t="s">
        <v>0</v>
      </c>
      <c r="G47" s="47" t="s">
        <v>0</v>
      </c>
      <c r="H47" s="24">
        <f>H48</f>
        <v>294.89999999999998</v>
      </c>
      <c r="I47" s="24">
        <f>I48</f>
        <v>244.7</v>
      </c>
    </row>
    <row r="48" spans="1:9" ht="29.25" customHeight="1" x14ac:dyDescent="0.25">
      <c r="A48" s="14" t="s">
        <v>32</v>
      </c>
      <c r="B48" s="9" t="s">
        <v>11</v>
      </c>
      <c r="C48" s="9" t="s">
        <v>15</v>
      </c>
      <c r="D48" s="9" t="s">
        <v>39</v>
      </c>
      <c r="E48" s="9" t="s">
        <v>33</v>
      </c>
      <c r="F48" s="9" t="s">
        <v>0</v>
      </c>
      <c r="G48" s="47" t="s">
        <v>0</v>
      </c>
      <c r="H48" s="24">
        <v>294.89999999999998</v>
      </c>
      <c r="I48" s="24">
        <v>244.7</v>
      </c>
    </row>
    <row r="49" spans="1:9" ht="33" customHeight="1" x14ac:dyDescent="0.25">
      <c r="A49" s="14" t="s">
        <v>40</v>
      </c>
      <c r="B49" s="9" t="s">
        <v>11</v>
      </c>
      <c r="C49" s="9" t="s">
        <v>15</v>
      </c>
      <c r="D49" s="9" t="s">
        <v>41</v>
      </c>
      <c r="E49" s="9" t="s">
        <v>0</v>
      </c>
      <c r="F49" s="9" t="s">
        <v>0</v>
      </c>
      <c r="G49" s="47" t="s">
        <v>0</v>
      </c>
      <c r="H49" s="24">
        <f>H50</f>
        <v>100</v>
      </c>
      <c r="I49" s="24">
        <f>I50</f>
        <v>77.8</v>
      </c>
    </row>
    <row r="50" spans="1:9" ht="33" customHeight="1" x14ac:dyDescent="0.25">
      <c r="A50" s="14" t="s">
        <v>32</v>
      </c>
      <c r="B50" s="9" t="s">
        <v>11</v>
      </c>
      <c r="C50" s="9" t="s">
        <v>15</v>
      </c>
      <c r="D50" s="9" t="s">
        <v>41</v>
      </c>
      <c r="E50" s="9" t="s">
        <v>33</v>
      </c>
      <c r="F50" s="9" t="s">
        <v>0</v>
      </c>
      <c r="G50" s="47" t="s">
        <v>0</v>
      </c>
      <c r="H50" s="24">
        <v>100</v>
      </c>
      <c r="I50" s="24">
        <v>77.8</v>
      </c>
    </row>
    <row r="51" spans="1:9" ht="32.25" customHeight="1" x14ac:dyDescent="0.25">
      <c r="A51" s="1" t="s">
        <v>42</v>
      </c>
      <c r="B51" s="2" t="s">
        <v>11</v>
      </c>
      <c r="C51" s="2" t="s">
        <v>15</v>
      </c>
      <c r="D51" s="2" t="s">
        <v>43</v>
      </c>
      <c r="E51" s="7" t="s">
        <v>0</v>
      </c>
      <c r="F51" s="7" t="s">
        <v>0</v>
      </c>
      <c r="G51" s="19" t="s">
        <v>0</v>
      </c>
      <c r="H51" s="23">
        <f>H52</f>
        <v>3586</v>
      </c>
      <c r="I51" s="23">
        <f>I52</f>
        <v>3585.8</v>
      </c>
    </row>
    <row r="52" spans="1:9" ht="81" customHeight="1" x14ac:dyDescent="0.25">
      <c r="A52" s="1" t="s">
        <v>44</v>
      </c>
      <c r="B52" s="2" t="s">
        <v>11</v>
      </c>
      <c r="C52" s="2" t="s">
        <v>15</v>
      </c>
      <c r="D52" s="2" t="s">
        <v>45</v>
      </c>
      <c r="E52" s="8" t="s">
        <v>0</v>
      </c>
      <c r="F52" s="8" t="s">
        <v>0</v>
      </c>
      <c r="G52" s="20" t="s">
        <v>0</v>
      </c>
      <c r="H52" s="23">
        <f>H53+H56</f>
        <v>3586</v>
      </c>
      <c r="I52" s="23">
        <f>I53+I56</f>
        <v>3585.8</v>
      </c>
    </row>
    <row r="53" spans="1:9" ht="32.25" customHeight="1" x14ac:dyDescent="0.25">
      <c r="A53" s="14" t="s">
        <v>46</v>
      </c>
      <c r="B53" s="9" t="s">
        <v>11</v>
      </c>
      <c r="C53" s="9" t="s">
        <v>15</v>
      </c>
      <c r="D53" s="9" t="s">
        <v>47</v>
      </c>
      <c r="E53" s="9" t="s">
        <v>0</v>
      </c>
      <c r="F53" s="9" t="s">
        <v>0</v>
      </c>
      <c r="G53" s="47" t="s">
        <v>0</v>
      </c>
      <c r="H53" s="24">
        <f>H54+H55</f>
        <v>1836</v>
      </c>
      <c r="I53" s="24">
        <f>I54+I55</f>
        <v>1835.8</v>
      </c>
    </row>
    <row r="54" spans="1:9" ht="15" customHeight="1" x14ac:dyDescent="0.25">
      <c r="A54" s="14" t="s">
        <v>28</v>
      </c>
      <c r="B54" s="9" t="s">
        <v>11</v>
      </c>
      <c r="C54" s="9" t="s">
        <v>15</v>
      </c>
      <c r="D54" s="9" t="s">
        <v>47</v>
      </c>
      <c r="E54" s="9" t="s">
        <v>29</v>
      </c>
      <c r="F54" s="9" t="s">
        <v>0</v>
      </c>
      <c r="G54" s="47" t="s">
        <v>0</v>
      </c>
      <c r="H54" s="24">
        <v>474</v>
      </c>
      <c r="I54" s="24">
        <v>474</v>
      </c>
    </row>
    <row r="55" spans="1:9" ht="30.75" customHeight="1" x14ac:dyDescent="0.25">
      <c r="A55" s="14" t="s">
        <v>32</v>
      </c>
      <c r="B55" s="9" t="s">
        <v>11</v>
      </c>
      <c r="C55" s="9" t="s">
        <v>15</v>
      </c>
      <c r="D55" s="9" t="s">
        <v>47</v>
      </c>
      <c r="E55" s="9" t="s">
        <v>33</v>
      </c>
      <c r="F55" s="9" t="s">
        <v>0</v>
      </c>
      <c r="G55" s="47" t="s">
        <v>0</v>
      </c>
      <c r="H55" s="24">
        <v>1362</v>
      </c>
      <c r="I55" s="24">
        <v>1361.8</v>
      </c>
    </row>
    <row r="56" spans="1:9" ht="48" customHeight="1" x14ac:dyDescent="0.25">
      <c r="A56" s="14" t="s">
        <v>26</v>
      </c>
      <c r="B56" s="9" t="s">
        <v>11</v>
      </c>
      <c r="C56" s="9" t="s">
        <v>15</v>
      </c>
      <c r="D56" s="9" t="s">
        <v>48</v>
      </c>
      <c r="E56" s="9" t="s">
        <v>0</v>
      </c>
      <c r="F56" s="9" t="s">
        <v>0</v>
      </c>
      <c r="G56" s="47" t="s">
        <v>0</v>
      </c>
      <c r="H56" s="24">
        <f>H57+H58</f>
        <v>1750</v>
      </c>
      <c r="I56" s="24">
        <f>I57+I58</f>
        <v>1750</v>
      </c>
    </row>
    <row r="57" spans="1:9" ht="32.25" customHeight="1" x14ac:dyDescent="0.25">
      <c r="A57" s="14" t="s">
        <v>32</v>
      </c>
      <c r="B57" s="9" t="s">
        <v>11</v>
      </c>
      <c r="C57" s="9" t="s">
        <v>15</v>
      </c>
      <c r="D57" s="9" t="s">
        <v>48</v>
      </c>
      <c r="E57" s="9" t="s">
        <v>33</v>
      </c>
      <c r="F57" s="9" t="s">
        <v>0</v>
      </c>
      <c r="G57" s="47" t="s">
        <v>0</v>
      </c>
      <c r="H57" s="24">
        <f>275.5+57</f>
        <v>332.5</v>
      </c>
      <c r="I57" s="24">
        <v>332.5</v>
      </c>
    </row>
    <row r="58" spans="1:9" ht="34.5" customHeight="1" x14ac:dyDescent="0.25">
      <c r="A58" s="14" t="s">
        <v>32</v>
      </c>
      <c r="B58" s="9" t="s">
        <v>11</v>
      </c>
      <c r="C58" s="9" t="s">
        <v>15</v>
      </c>
      <c r="D58" s="9" t="s">
        <v>48</v>
      </c>
      <c r="E58" s="9" t="s">
        <v>33</v>
      </c>
      <c r="F58" s="15" t="s">
        <v>81</v>
      </c>
      <c r="G58" s="47" t="s">
        <v>0</v>
      </c>
      <c r="H58" s="24">
        <f>1174.5+243</f>
        <v>1417.5</v>
      </c>
      <c r="I58" s="24">
        <v>1417.5</v>
      </c>
    </row>
    <row r="59" spans="1:9" ht="48.95" customHeight="1" x14ac:dyDescent="0.25">
      <c r="A59" s="1" t="s">
        <v>49</v>
      </c>
      <c r="B59" s="2" t="s">
        <v>11</v>
      </c>
      <c r="C59" s="2" t="s">
        <v>15</v>
      </c>
      <c r="D59" s="2" t="s">
        <v>50</v>
      </c>
      <c r="E59" s="7" t="s">
        <v>0</v>
      </c>
      <c r="F59" s="7" t="s">
        <v>0</v>
      </c>
      <c r="G59" s="19" t="s">
        <v>0</v>
      </c>
      <c r="H59" s="23">
        <f>H60</f>
        <v>10652.199999999999</v>
      </c>
      <c r="I59" s="23">
        <f>I60</f>
        <v>10492.199999999999</v>
      </c>
    </row>
    <row r="60" spans="1:9" ht="32.25" customHeight="1" x14ac:dyDescent="0.25">
      <c r="A60" s="1" t="s">
        <v>51</v>
      </c>
      <c r="B60" s="2" t="s">
        <v>11</v>
      </c>
      <c r="C60" s="2" t="s">
        <v>15</v>
      </c>
      <c r="D60" s="2" t="s">
        <v>52</v>
      </c>
      <c r="E60" s="8" t="s">
        <v>0</v>
      </c>
      <c r="F60" s="8" t="s">
        <v>0</v>
      </c>
      <c r="G60" s="20" t="s">
        <v>0</v>
      </c>
      <c r="H60" s="23">
        <f>H61+H67</f>
        <v>10652.199999999999</v>
      </c>
      <c r="I60" s="23">
        <f>I61+I67</f>
        <v>10492.199999999999</v>
      </c>
    </row>
    <row r="61" spans="1:9" ht="15" customHeight="1" x14ac:dyDescent="0.25">
      <c r="A61" s="14" t="s">
        <v>53</v>
      </c>
      <c r="B61" s="9" t="s">
        <v>11</v>
      </c>
      <c r="C61" s="9" t="s">
        <v>15</v>
      </c>
      <c r="D61" s="9" t="s">
        <v>54</v>
      </c>
      <c r="E61" s="9" t="s">
        <v>0</v>
      </c>
      <c r="F61" s="9" t="s">
        <v>0</v>
      </c>
      <c r="G61" s="47" t="s">
        <v>0</v>
      </c>
      <c r="H61" s="24">
        <f>H62+H63+H64+H65+H66</f>
        <v>10595.9</v>
      </c>
      <c r="I61" s="24">
        <f>I62+I63+I64+I65+I66</f>
        <v>10435.9</v>
      </c>
    </row>
    <row r="62" spans="1:9" ht="32.25" customHeight="1" x14ac:dyDescent="0.25">
      <c r="A62" s="14" t="s">
        <v>55</v>
      </c>
      <c r="B62" s="9" t="s">
        <v>11</v>
      </c>
      <c r="C62" s="9" t="s">
        <v>15</v>
      </c>
      <c r="D62" s="9" t="s">
        <v>54</v>
      </c>
      <c r="E62" s="9" t="s">
        <v>56</v>
      </c>
      <c r="F62" s="9" t="s">
        <v>0</v>
      </c>
      <c r="G62" s="47" t="s">
        <v>0</v>
      </c>
      <c r="H62" s="24">
        <v>7850.5</v>
      </c>
      <c r="I62" s="24">
        <v>7850.5</v>
      </c>
    </row>
    <row r="63" spans="1:9" ht="47.25" customHeight="1" x14ac:dyDescent="0.25">
      <c r="A63" s="14" t="s">
        <v>57</v>
      </c>
      <c r="B63" s="9" t="s">
        <v>11</v>
      </c>
      <c r="C63" s="9" t="s">
        <v>15</v>
      </c>
      <c r="D63" s="9" t="s">
        <v>54</v>
      </c>
      <c r="E63" s="9" t="s">
        <v>58</v>
      </c>
      <c r="F63" s="9" t="s">
        <v>0</v>
      </c>
      <c r="G63" s="47" t="s">
        <v>0</v>
      </c>
      <c r="H63" s="24">
        <v>60</v>
      </c>
      <c r="I63" s="24">
        <v>30.3</v>
      </c>
    </row>
    <row r="64" spans="1:9" ht="64.5" customHeight="1" x14ac:dyDescent="0.25">
      <c r="A64" s="14" t="s">
        <v>59</v>
      </c>
      <c r="B64" s="9" t="s">
        <v>11</v>
      </c>
      <c r="C64" s="9" t="s">
        <v>15</v>
      </c>
      <c r="D64" s="9" t="s">
        <v>54</v>
      </c>
      <c r="E64" s="9" t="s">
        <v>60</v>
      </c>
      <c r="F64" s="9" t="s">
        <v>0</v>
      </c>
      <c r="G64" s="47" t="s">
        <v>0</v>
      </c>
      <c r="H64" s="24">
        <v>2370.8000000000002</v>
      </c>
      <c r="I64" s="24">
        <v>2259.1999999999998</v>
      </c>
    </row>
    <row r="65" spans="1:9" ht="15" customHeight="1" x14ac:dyDescent="0.25">
      <c r="A65" s="14" t="s">
        <v>28</v>
      </c>
      <c r="B65" s="9" t="s">
        <v>11</v>
      </c>
      <c r="C65" s="9" t="s">
        <v>15</v>
      </c>
      <c r="D65" s="9" t="s">
        <v>54</v>
      </c>
      <c r="E65" s="9" t="s">
        <v>29</v>
      </c>
      <c r="F65" s="9" t="s">
        <v>0</v>
      </c>
      <c r="G65" s="47" t="s">
        <v>0</v>
      </c>
      <c r="H65" s="24">
        <v>304.60000000000002</v>
      </c>
      <c r="I65" s="24">
        <v>287.89999999999998</v>
      </c>
    </row>
    <row r="66" spans="1:9" ht="15" customHeight="1" x14ac:dyDescent="0.25">
      <c r="A66" s="14" t="s">
        <v>61</v>
      </c>
      <c r="B66" s="9" t="s">
        <v>11</v>
      </c>
      <c r="C66" s="9" t="s">
        <v>15</v>
      </c>
      <c r="D66" s="9" t="s">
        <v>54</v>
      </c>
      <c r="E66" s="9" t="s">
        <v>62</v>
      </c>
      <c r="F66" s="9" t="s">
        <v>0</v>
      </c>
      <c r="G66" s="47" t="s">
        <v>0</v>
      </c>
      <c r="H66" s="24">
        <v>10</v>
      </c>
      <c r="I66" s="24">
        <v>8</v>
      </c>
    </row>
    <row r="67" spans="1:9" ht="48.95" customHeight="1" x14ac:dyDescent="0.25">
      <c r="A67" s="14" t="s">
        <v>63</v>
      </c>
      <c r="B67" s="9" t="s">
        <v>11</v>
      </c>
      <c r="C67" s="9" t="s">
        <v>15</v>
      </c>
      <c r="D67" s="9" t="s">
        <v>64</v>
      </c>
      <c r="E67" s="9" t="s">
        <v>0</v>
      </c>
      <c r="F67" s="9" t="s">
        <v>0</v>
      </c>
      <c r="G67" s="47" t="s">
        <v>0</v>
      </c>
      <c r="H67" s="24">
        <f>H68</f>
        <v>56.3</v>
      </c>
      <c r="I67" s="24">
        <f>I68</f>
        <v>56.3</v>
      </c>
    </row>
    <row r="68" spans="1:9" ht="19.5" customHeight="1" x14ac:dyDescent="0.25">
      <c r="A68" s="14" t="s">
        <v>28</v>
      </c>
      <c r="B68" s="9" t="s">
        <v>11</v>
      </c>
      <c r="C68" s="9" t="s">
        <v>15</v>
      </c>
      <c r="D68" s="9" t="s">
        <v>64</v>
      </c>
      <c r="E68" s="9" t="s">
        <v>29</v>
      </c>
      <c r="F68" s="9" t="s">
        <v>0</v>
      </c>
      <c r="G68" s="47" t="s">
        <v>0</v>
      </c>
      <c r="H68" s="24">
        <v>56.3</v>
      </c>
      <c r="I68" s="24">
        <v>56.3</v>
      </c>
    </row>
    <row r="69" spans="1:9" ht="15" customHeight="1" x14ac:dyDescent="0.25">
      <c r="A69" s="4" t="s">
        <v>65</v>
      </c>
      <c r="B69" s="2" t="s">
        <v>11</v>
      </c>
      <c r="C69" s="2" t="s">
        <v>66</v>
      </c>
      <c r="D69" s="2" t="s">
        <v>17</v>
      </c>
      <c r="E69" s="6" t="s">
        <v>0</v>
      </c>
      <c r="F69" s="6" t="s">
        <v>0</v>
      </c>
      <c r="G69" s="46" t="s">
        <v>0</v>
      </c>
      <c r="H69" s="23">
        <f>H70+H77</f>
        <v>30581.5</v>
      </c>
      <c r="I69" s="23">
        <f>I70+I77</f>
        <v>30581.41</v>
      </c>
    </row>
    <row r="70" spans="1:9" ht="15.2" customHeight="1" x14ac:dyDescent="0.25">
      <c r="A70" s="1" t="s">
        <v>67</v>
      </c>
      <c r="B70" s="2" t="s">
        <v>11</v>
      </c>
      <c r="C70" s="2" t="s">
        <v>68</v>
      </c>
      <c r="D70" s="2" t="s">
        <v>17</v>
      </c>
      <c r="E70" s="3" t="s">
        <v>0</v>
      </c>
      <c r="F70" s="3" t="s">
        <v>0</v>
      </c>
      <c r="G70" s="19" t="s">
        <v>0</v>
      </c>
      <c r="H70" s="23">
        <f>H72</f>
        <v>30152.9</v>
      </c>
      <c r="I70" s="23">
        <f>I72</f>
        <v>30152.91</v>
      </c>
    </row>
    <row r="71" spans="1:9" ht="48" customHeight="1" x14ac:dyDescent="0.25">
      <c r="A71" s="1" t="s">
        <v>16</v>
      </c>
      <c r="B71" s="2" t="s">
        <v>11</v>
      </c>
      <c r="C71" s="2" t="s">
        <v>68</v>
      </c>
      <c r="D71" s="2" t="s">
        <v>17</v>
      </c>
      <c r="E71" s="3" t="s">
        <v>0</v>
      </c>
      <c r="F71" s="3" t="s">
        <v>0</v>
      </c>
      <c r="G71" s="19" t="s">
        <v>0</v>
      </c>
      <c r="H71" s="23">
        <f t="shared" ref="H71:I73" si="0">H72</f>
        <v>30152.9</v>
      </c>
      <c r="I71" s="23">
        <f t="shared" si="0"/>
        <v>30152.91</v>
      </c>
    </row>
    <row r="72" spans="1:9" ht="48.75" customHeight="1" x14ac:dyDescent="0.25">
      <c r="A72" s="1" t="s">
        <v>18</v>
      </c>
      <c r="B72" s="2" t="s">
        <v>11</v>
      </c>
      <c r="C72" s="2" t="s">
        <v>68</v>
      </c>
      <c r="D72" s="2" t="s">
        <v>19</v>
      </c>
      <c r="E72" s="7" t="s">
        <v>0</v>
      </c>
      <c r="F72" s="7" t="s">
        <v>0</v>
      </c>
      <c r="G72" s="19" t="s">
        <v>0</v>
      </c>
      <c r="H72" s="23">
        <f t="shared" si="0"/>
        <v>30152.9</v>
      </c>
      <c r="I72" s="23">
        <f t="shared" si="0"/>
        <v>30152.91</v>
      </c>
    </row>
    <row r="73" spans="1:9" ht="47.25" customHeight="1" x14ac:dyDescent="0.25">
      <c r="A73" s="1" t="s">
        <v>69</v>
      </c>
      <c r="B73" s="2" t="s">
        <v>11</v>
      </c>
      <c r="C73" s="2" t="s">
        <v>68</v>
      </c>
      <c r="D73" s="2" t="s">
        <v>70</v>
      </c>
      <c r="E73" s="8" t="s">
        <v>0</v>
      </c>
      <c r="F73" s="8" t="s">
        <v>0</v>
      </c>
      <c r="G73" s="20" t="s">
        <v>0</v>
      </c>
      <c r="H73" s="23">
        <f>H74+H76</f>
        <v>30152.9</v>
      </c>
      <c r="I73" s="23">
        <f>I74+I76</f>
        <v>30152.91</v>
      </c>
    </row>
    <row r="74" spans="1:9" ht="65.25" customHeight="1" x14ac:dyDescent="0.25">
      <c r="A74" s="14" t="s">
        <v>71</v>
      </c>
      <c r="B74" s="9" t="s">
        <v>11</v>
      </c>
      <c r="C74" s="9" t="s">
        <v>68</v>
      </c>
      <c r="D74" s="9" t="s">
        <v>72</v>
      </c>
      <c r="E74" s="9" t="s">
        <v>0</v>
      </c>
      <c r="F74" s="9" t="s">
        <v>0</v>
      </c>
      <c r="G74" s="47" t="s">
        <v>0</v>
      </c>
      <c r="H74" s="24">
        <f>H75</f>
        <v>29909.4</v>
      </c>
      <c r="I74" s="24">
        <f>I75</f>
        <v>29909.4</v>
      </c>
    </row>
    <row r="75" spans="1:9" ht="66.75" customHeight="1" x14ac:dyDescent="0.25">
      <c r="A75" s="30" t="s">
        <v>73</v>
      </c>
      <c r="B75" s="28" t="s">
        <v>11</v>
      </c>
      <c r="C75" s="9" t="s">
        <v>68</v>
      </c>
      <c r="D75" s="9" t="s">
        <v>72</v>
      </c>
      <c r="E75" s="9" t="s">
        <v>74</v>
      </c>
      <c r="F75" s="9" t="s">
        <v>0</v>
      </c>
      <c r="G75" s="47" t="s">
        <v>0</v>
      </c>
      <c r="H75" s="24">
        <v>29909.4</v>
      </c>
      <c r="I75" s="24">
        <v>29909.4</v>
      </c>
    </row>
    <row r="76" spans="1:9" ht="38.25" customHeight="1" x14ac:dyDescent="0.25">
      <c r="A76" s="31" t="s">
        <v>30</v>
      </c>
      <c r="B76" s="27" t="s">
        <v>11</v>
      </c>
      <c r="C76" s="54" t="s">
        <v>68</v>
      </c>
      <c r="D76" s="9" t="s">
        <v>72</v>
      </c>
      <c r="E76" s="9">
        <v>612</v>
      </c>
      <c r="F76" s="9"/>
      <c r="G76" s="47"/>
      <c r="H76" s="24">
        <v>243.5</v>
      </c>
      <c r="I76" s="24">
        <v>243.51</v>
      </c>
    </row>
    <row r="77" spans="1:9" ht="32.25" customHeight="1" x14ac:dyDescent="0.25">
      <c r="A77" s="55" t="s">
        <v>75</v>
      </c>
      <c r="B77" s="56" t="s">
        <v>11</v>
      </c>
      <c r="C77" s="2" t="s">
        <v>76</v>
      </c>
      <c r="D77" s="2" t="s">
        <v>0</v>
      </c>
      <c r="E77" s="3" t="s">
        <v>0</v>
      </c>
      <c r="F77" s="3" t="s">
        <v>0</v>
      </c>
      <c r="G77" s="19" t="s">
        <v>0</v>
      </c>
      <c r="H77" s="23">
        <f t="shared" ref="H77:I81" si="1">H78</f>
        <v>428.6</v>
      </c>
      <c r="I77" s="23">
        <f t="shared" si="1"/>
        <v>428.5</v>
      </c>
    </row>
    <row r="78" spans="1:9" ht="50.25" customHeight="1" x14ac:dyDescent="0.25">
      <c r="A78" s="1" t="s">
        <v>16</v>
      </c>
      <c r="B78" s="2" t="s">
        <v>11</v>
      </c>
      <c r="C78" s="2" t="s">
        <v>76</v>
      </c>
      <c r="D78" s="2" t="s">
        <v>17</v>
      </c>
      <c r="E78" s="3" t="s">
        <v>0</v>
      </c>
      <c r="F78" s="3" t="s">
        <v>0</v>
      </c>
      <c r="G78" s="19" t="s">
        <v>0</v>
      </c>
      <c r="H78" s="23">
        <f t="shared" si="1"/>
        <v>428.6</v>
      </c>
      <c r="I78" s="23">
        <f t="shared" si="1"/>
        <v>428.5</v>
      </c>
    </row>
    <row r="79" spans="1:9" ht="37.5" customHeight="1" x14ac:dyDescent="0.25">
      <c r="A79" s="1" t="s">
        <v>49</v>
      </c>
      <c r="B79" s="2" t="s">
        <v>11</v>
      </c>
      <c r="C79" s="2" t="s">
        <v>76</v>
      </c>
      <c r="D79" s="2" t="s">
        <v>50</v>
      </c>
      <c r="E79" s="7" t="s">
        <v>0</v>
      </c>
      <c r="F79" s="7" t="s">
        <v>0</v>
      </c>
      <c r="G79" s="19" t="s">
        <v>0</v>
      </c>
      <c r="H79" s="23">
        <f t="shared" si="1"/>
        <v>428.6</v>
      </c>
      <c r="I79" s="23">
        <f t="shared" si="1"/>
        <v>428.5</v>
      </c>
    </row>
    <row r="80" spans="1:9" ht="63" customHeight="1" x14ac:dyDescent="0.25">
      <c r="A80" s="1" t="s">
        <v>77</v>
      </c>
      <c r="B80" s="2" t="s">
        <v>11</v>
      </c>
      <c r="C80" s="2" t="s">
        <v>76</v>
      </c>
      <c r="D80" s="2" t="s">
        <v>78</v>
      </c>
      <c r="E80" s="8" t="s">
        <v>0</v>
      </c>
      <c r="F80" s="8" t="s">
        <v>0</v>
      </c>
      <c r="G80" s="20" t="s">
        <v>0</v>
      </c>
      <c r="H80" s="23">
        <f t="shared" si="1"/>
        <v>428.6</v>
      </c>
      <c r="I80" s="23">
        <f t="shared" si="1"/>
        <v>428.5</v>
      </c>
    </row>
    <row r="81" spans="1:9" ht="22.5" customHeight="1" x14ac:dyDescent="0.25">
      <c r="A81" s="30" t="s">
        <v>79</v>
      </c>
      <c r="B81" s="28" t="s">
        <v>11</v>
      </c>
      <c r="C81" s="28" t="s">
        <v>76</v>
      </c>
      <c r="D81" s="28" t="s">
        <v>80</v>
      </c>
      <c r="E81" s="28" t="s">
        <v>0</v>
      </c>
      <c r="F81" s="28" t="s">
        <v>0</v>
      </c>
      <c r="G81" s="48" t="s">
        <v>0</v>
      </c>
      <c r="H81" s="24">
        <f t="shared" si="1"/>
        <v>428.6</v>
      </c>
      <c r="I81" s="24">
        <f t="shared" si="1"/>
        <v>428.5</v>
      </c>
    </row>
    <row r="82" spans="1:9" ht="32.25" customHeight="1" x14ac:dyDescent="0.25">
      <c r="A82" s="31" t="s">
        <v>30</v>
      </c>
      <c r="B82" s="27" t="s">
        <v>11</v>
      </c>
      <c r="C82" s="27" t="s">
        <v>76</v>
      </c>
      <c r="D82" s="27" t="s">
        <v>80</v>
      </c>
      <c r="E82" s="27" t="s">
        <v>31</v>
      </c>
      <c r="F82" s="27" t="s">
        <v>0</v>
      </c>
      <c r="G82" s="49" t="s">
        <v>0</v>
      </c>
      <c r="H82" s="24">
        <v>428.6</v>
      </c>
      <c r="I82" s="24">
        <v>428.5</v>
      </c>
    </row>
    <row r="83" spans="1:9" ht="31.5" x14ac:dyDescent="0.25">
      <c r="A83" s="36" t="s">
        <v>124</v>
      </c>
      <c r="B83" s="34">
        <v>852</v>
      </c>
      <c r="C83" s="33" t="s">
        <v>15</v>
      </c>
      <c r="D83" s="34">
        <v>9900000000</v>
      </c>
      <c r="E83" s="32"/>
      <c r="F83" s="32"/>
      <c r="G83" s="51"/>
      <c r="H83" s="23">
        <f>H84+H90+H94</f>
        <v>16376.039999999999</v>
      </c>
      <c r="I83" s="23">
        <f>I84+I90+I94</f>
        <v>12983.5</v>
      </c>
    </row>
    <row r="84" spans="1:9" ht="15.75" x14ac:dyDescent="0.25">
      <c r="A84" s="1" t="s">
        <v>120</v>
      </c>
      <c r="B84" s="34">
        <v>852</v>
      </c>
      <c r="C84" s="33" t="s">
        <v>15</v>
      </c>
      <c r="D84" s="34">
        <v>9900300000</v>
      </c>
      <c r="E84" s="22"/>
      <c r="F84" s="22"/>
      <c r="G84" s="52"/>
      <c r="H84" s="23">
        <f>H85</f>
        <v>16045.9</v>
      </c>
      <c r="I84" s="23">
        <f>I85</f>
        <v>12653.4</v>
      </c>
    </row>
    <row r="85" spans="1:9" ht="31.5" x14ac:dyDescent="0.25">
      <c r="A85" s="1" t="s">
        <v>122</v>
      </c>
      <c r="B85" s="34">
        <v>852</v>
      </c>
      <c r="C85" s="33" t="s">
        <v>15</v>
      </c>
      <c r="D85" s="34" t="s">
        <v>121</v>
      </c>
      <c r="E85" s="22"/>
      <c r="F85" s="22"/>
      <c r="G85" s="52"/>
      <c r="H85" s="23">
        <f>H87+H88+H89+H86</f>
        <v>16045.9</v>
      </c>
      <c r="I85" s="23">
        <f>I87+I88+I89+I86</f>
        <v>12653.4</v>
      </c>
    </row>
    <row r="86" spans="1:9" ht="15.75" x14ac:dyDescent="0.25">
      <c r="A86" s="14" t="s">
        <v>28</v>
      </c>
      <c r="B86" s="27">
        <v>852</v>
      </c>
      <c r="C86" s="35" t="s">
        <v>15</v>
      </c>
      <c r="D86" s="27" t="s">
        <v>121</v>
      </c>
      <c r="E86" s="27">
        <v>244</v>
      </c>
      <c r="F86" s="22"/>
      <c r="G86" s="52"/>
      <c r="H86" s="24">
        <v>300</v>
      </c>
      <c r="I86" s="24">
        <v>133</v>
      </c>
    </row>
    <row r="87" spans="1:9" ht="31.5" x14ac:dyDescent="0.25">
      <c r="A87" s="14" t="s">
        <v>123</v>
      </c>
      <c r="B87" s="27">
        <v>852</v>
      </c>
      <c r="C87" s="35" t="s">
        <v>15</v>
      </c>
      <c r="D87" s="27" t="s">
        <v>121</v>
      </c>
      <c r="E87" s="27" t="s">
        <v>25</v>
      </c>
      <c r="F87" s="22"/>
      <c r="G87" s="52"/>
      <c r="H87" s="24">
        <v>0</v>
      </c>
      <c r="I87" s="24">
        <v>0</v>
      </c>
    </row>
    <row r="88" spans="1:9" ht="31.5" x14ac:dyDescent="0.25">
      <c r="A88" s="38" t="s">
        <v>30</v>
      </c>
      <c r="B88" s="39">
        <v>852</v>
      </c>
      <c r="C88" s="40" t="s">
        <v>15</v>
      </c>
      <c r="D88" s="39" t="s">
        <v>121</v>
      </c>
      <c r="E88" s="39" t="s">
        <v>31</v>
      </c>
      <c r="F88" s="41"/>
      <c r="G88" s="53"/>
      <c r="H88" s="24">
        <v>13191.4</v>
      </c>
      <c r="I88" s="24">
        <v>9966</v>
      </c>
    </row>
    <row r="89" spans="1:9" ht="47.25" x14ac:dyDescent="0.25">
      <c r="A89" s="31" t="s">
        <v>32</v>
      </c>
      <c r="B89" s="27">
        <v>852</v>
      </c>
      <c r="C89" s="42" t="s">
        <v>15</v>
      </c>
      <c r="D89" s="27" t="s">
        <v>121</v>
      </c>
      <c r="E89" s="27" t="s">
        <v>33</v>
      </c>
      <c r="F89" s="22"/>
      <c r="G89" s="52"/>
      <c r="H89" s="24">
        <v>2554.5</v>
      </c>
      <c r="I89" s="24">
        <v>2554.4</v>
      </c>
    </row>
    <row r="90" spans="1:9" ht="94.5" x14ac:dyDescent="0.25">
      <c r="A90" s="1" t="s">
        <v>127</v>
      </c>
      <c r="B90" s="34">
        <v>852</v>
      </c>
      <c r="C90" s="43" t="s">
        <v>15</v>
      </c>
      <c r="D90" s="34">
        <v>9900500000</v>
      </c>
      <c r="E90" s="27"/>
      <c r="F90" s="22"/>
      <c r="G90" s="52"/>
      <c r="H90" s="23">
        <f>H91</f>
        <v>36.64</v>
      </c>
      <c r="I90" s="23">
        <f>I91</f>
        <v>36.6</v>
      </c>
    </row>
    <row r="91" spans="1:9" ht="63" x14ac:dyDescent="0.25">
      <c r="A91" s="44" t="s">
        <v>128</v>
      </c>
      <c r="B91" s="34">
        <v>852</v>
      </c>
      <c r="C91" s="43" t="s">
        <v>15</v>
      </c>
      <c r="D91" s="34">
        <v>9900500340</v>
      </c>
      <c r="E91" s="27"/>
      <c r="F91" s="22"/>
      <c r="G91" s="52"/>
      <c r="H91" s="23">
        <f>H92+H93</f>
        <v>36.64</v>
      </c>
      <c r="I91" s="23">
        <f>I92+I93</f>
        <v>36.6</v>
      </c>
    </row>
    <row r="92" spans="1:9" ht="31.5" x14ac:dyDescent="0.25">
      <c r="A92" s="31" t="s">
        <v>55</v>
      </c>
      <c r="B92" s="27">
        <v>852</v>
      </c>
      <c r="C92" s="42" t="s">
        <v>15</v>
      </c>
      <c r="D92" s="27">
        <v>9900500340</v>
      </c>
      <c r="E92" s="27">
        <v>121</v>
      </c>
      <c r="F92" s="22"/>
      <c r="G92" s="52"/>
      <c r="H92" s="24">
        <v>28.14</v>
      </c>
      <c r="I92" s="24">
        <v>28.1</v>
      </c>
    </row>
    <row r="93" spans="1:9" ht="66" customHeight="1" x14ac:dyDescent="0.25">
      <c r="A93" s="31" t="s">
        <v>59</v>
      </c>
      <c r="B93" s="27">
        <v>852</v>
      </c>
      <c r="C93" s="42" t="s">
        <v>15</v>
      </c>
      <c r="D93" s="27">
        <v>9900500340</v>
      </c>
      <c r="E93" s="27">
        <v>129</v>
      </c>
      <c r="F93" s="22"/>
      <c r="G93" s="52"/>
      <c r="H93" s="24">
        <v>8.5</v>
      </c>
      <c r="I93" s="24">
        <v>8.5</v>
      </c>
    </row>
    <row r="94" spans="1:9" ht="23.25" customHeight="1" x14ac:dyDescent="0.25">
      <c r="A94" s="1" t="s">
        <v>125</v>
      </c>
      <c r="B94" s="34">
        <v>852</v>
      </c>
      <c r="C94" s="43" t="s">
        <v>76</v>
      </c>
      <c r="D94" s="34">
        <v>9900400000</v>
      </c>
      <c r="E94" s="25"/>
      <c r="F94" s="25"/>
      <c r="G94" s="45"/>
      <c r="H94" s="23">
        <f>H95</f>
        <v>293.5</v>
      </c>
      <c r="I94" s="23">
        <f>I95</f>
        <v>293.5</v>
      </c>
    </row>
    <row r="95" spans="1:9" ht="47.25" x14ac:dyDescent="0.25">
      <c r="A95" s="31" t="s">
        <v>126</v>
      </c>
      <c r="B95" s="34">
        <v>852</v>
      </c>
      <c r="C95" s="43" t="s">
        <v>76</v>
      </c>
      <c r="D95" s="34">
        <v>9900400310</v>
      </c>
      <c r="E95" s="22"/>
      <c r="F95" s="22"/>
      <c r="G95" s="52"/>
      <c r="H95" s="24">
        <f>H96</f>
        <v>293.5</v>
      </c>
      <c r="I95" s="24">
        <f>I96</f>
        <v>293.5</v>
      </c>
    </row>
    <row r="96" spans="1:9" ht="31.5" x14ac:dyDescent="0.25">
      <c r="A96" s="31" t="s">
        <v>30</v>
      </c>
      <c r="B96" s="27">
        <v>852</v>
      </c>
      <c r="C96" s="43" t="s">
        <v>76</v>
      </c>
      <c r="D96" s="27">
        <v>9900400310</v>
      </c>
      <c r="E96" s="27">
        <v>612</v>
      </c>
      <c r="F96" s="22"/>
      <c r="G96" s="52"/>
      <c r="H96" s="24">
        <v>293.5</v>
      </c>
      <c r="I96" s="24">
        <v>293.5</v>
      </c>
    </row>
    <row r="100" spans="1:16" s="12" customFormat="1" ht="42.75" customHeight="1" x14ac:dyDescent="0.25">
      <c r="A100" s="60"/>
      <c r="B100" s="60"/>
      <c r="C100" s="16"/>
      <c r="D100" s="16"/>
      <c r="E100" s="61"/>
      <c r="F100" s="61"/>
      <c r="G100" s="61"/>
      <c r="H100" s="61"/>
      <c r="I100" s="17"/>
      <c r="J100" s="17"/>
      <c r="K100" s="17"/>
      <c r="L100" s="17"/>
      <c r="M100" s="17"/>
      <c r="N100" s="17"/>
      <c r="O100" s="17"/>
      <c r="P100" s="17"/>
    </row>
    <row r="101" spans="1:16" s="12" customFormat="1" ht="37.5" customHeight="1" x14ac:dyDescent="0.25">
      <c r="A101" s="62"/>
      <c r="B101" s="62"/>
      <c r="C101" s="11"/>
      <c r="D101" s="17"/>
      <c r="E101" s="61"/>
      <c r="F101" s="61"/>
      <c r="G101" s="61"/>
      <c r="H101" s="61"/>
      <c r="I101" s="17"/>
      <c r="J101" s="17"/>
      <c r="K101" s="17"/>
      <c r="L101" s="17"/>
      <c r="M101" s="17"/>
      <c r="N101" s="17"/>
      <c r="O101" s="17"/>
      <c r="P101" s="17"/>
    </row>
    <row r="102" spans="1:16" s="12" customFormat="1" ht="37.5" customHeight="1" x14ac:dyDescent="0.25">
      <c r="A102" s="62"/>
      <c r="B102" s="62"/>
      <c r="C102" s="17"/>
      <c r="D102" s="17"/>
      <c r="E102" s="61"/>
      <c r="F102" s="61"/>
      <c r="G102" s="61"/>
      <c r="H102" s="61"/>
      <c r="I102" s="17"/>
      <c r="J102" s="17"/>
      <c r="K102" s="17"/>
      <c r="L102" s="17"/>
      <c r="M102" s="17"/>
      <c r="N102" s="17"/>
      <c r="O102" s="17"/>
      <c r="P102" s="17"/>
    </row>
    <row r="103" spans="1:16" s="12" customFormat="1" x14ac:dyDescent="0.2"/>
    <row r="104" spans="1:16" s="12" customFormat="1" ht="15" x14ac:dyDescent="0.2">
      <c r="A104" s="18"/>
    </row>
  </sheetData>
  <autoFilter ref="A7:M96"/>
  <mergeCells count="18">
    <mergeCell ref="A102:B102"/>
    <mergeCell ref="E102:H102"/>
    <mergeCell ref="H5:H7"/>
    <mergeCell ref="A3:B3"/>
    <mergeCell ref="A5:A7"/>
    <mergeCell ref="B5:G5"/>
    <mergeCell ref="B6:B7"/>
    <mergeCell ref="C6:C7"/>
    <mergeCell ref="D6:D7"/>
    <mergeCell ref="E6:E7"/>
    <mergeCell ref="F6:F7"/>
    <mergeCell ref="G6:G7"/>
    <mergeCell ref="I5:I7"/>
    <mergeCell ref="A2:I2"/>
    <mergeCell ref="A100:B100"/>
    <mergeCell ref="E100:H100"/>
    <mergeCell ref="A101:B101"/>
    <mergeCell ref="E101:H101"/>
  </mergeCells>
  <pageMargins left="0.39370078740157483" right="0" top="0.19685039370078741" bottom="0.19685039370078741" header="0.31496062992125984" footer="0.31496062992125984"/>
  <pageSetup paperSize="9" scale="72" orientation="portrait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Анализ 31.12.20</vt:lpstr>
      <vt:lpstr>'Анализ 31.12.20'!Заголовки_для_печати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2021-01-20T10:39:07Z</dcterms:modified>
</cp:coreProperties>
</file>